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子ども育成課フォルダ\保育幼稚園係\02_管理担当\01_保育関係施設　運営費・補助金\08_ベビーシッター利用支援事業関係\03_ベビーシッターによる一時預かり利用支援事業\様式\R7\"/>
    </mc:Choice>
  </mc:AlternateContent>
  <xr:revisionPtr revIDLastSave="0" documentId="13_ncr:1_{F4F62919-E968-4823-8A67-B846D906D85B}" xr6:coauthVersionLast="47" xr6:coauthVersionMax="47" xr10:uidLastSave="{00000000-0000-0000-0000-000000000000}"/>
  <bookViews>
    <workbookView xWindow="-28920" yWindow="3315" windowWidth="29040" windowHeight="15720" xr2:uid="{6288B006-7276-4A63-BAAB-87575EBC6163}"/>
  </bookViews>
  <sheets>
    <sheet name="利用内訳表" sheetId="1" r:id="rId1"/>
    <sheet name="Sheet1" sheetId="3" state="hidden" r:id="rId2"/>
  </sheets>
  <definedNames>
    <definedName name="_xlnm.Print_Area" localSheetId="0">利用内訳表!$A$1:$V$45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1" l="1"/>
  <c r="U23" i="1"/>
  <c r="I23" i="1"/>
  <c r="J23" i="1"/>
  <c r="N23" i="1" s="1"/>
  <c r="L23" i="1"/>
  <c r="M23" i="1" s="1"/>
  <c r="K23" i="1" l="1"/>
  <c r="U36" i="1"/>
  <c r="S36" i="1"/>
  <c r="M36" i="1"/>
  <c r="L36" i="1"/>
  <c r="K36" i="1"/>
  <c r="I36" i="1"/>
  <c r="J36" i="1" s="1"/>
  <c r="N36" i="1" s="1"/>
  <c r="U35" i="1"/>
  <c r="S35" i="1"/>
  <c r="M35" i="1"/>
  <c r="L35" i="1"/>
  <c r="K35" i="1"/>
  <c r="I35" i="1"/>
  <c r="J35" i="1" s="1"/>
  <c r="N35" i="1" s="1"/>
  <c r="U34" i="1"/>
  <c r="S34" i="1"/>
  <c r="M34" i="1"/>
  <c r="L34" i="1"/>
  <c r="K34" i="1"/>
  <c r="I34" i="1"/>
  <c r="J34" i="1" s="1"/>
  <c r="N34" i="1" s="1"/>
  <c r="U33" i="1"/>
  <c r="S33" i="1"/>
  <c r="M33" i="1"/>
  <c r="L33" i="1"/>
  <c r="K33" i="1"/>
  <c r="I33" i="1"/>
  <c r="J33" i="1" s="1"/>
  <c r="N33" i="1" s="1"/>
  <c r="U32" i="1"/>
  <c r="S32" i="1"/>
  <c r="M32" i="1"/>
  <c r="L32" i="1"/>
  <c r="K32" i="1"/>
  <c r="I32" i="1"/>
  <c r="J32" i="1" s="1"/>
  <c r="N32" i="1" s="1"/>
  <c r="U31" i="1"/>
  <c r="S31" i="1"/>
  <c r="M31" i="1"/>
  <c r="L31" i="1"/>
  <c r="K31" i="1"/>
  <c r="I31" i="1"/>
  <c r="J31" i="1" s="1"/>
  <c r="N31" i="1" s="1"/>
  <c r="U30" i="1"/>
  <c r="S30" i="1"/>
  <c r="M30" i="1"/>
  <c r="L30" i="1"/>
  <c r="K30" i="1"/>
  <c r="I30" i="1"/>
  <c r="J30" i="1" s="1"/>
  <c r="N30" i="1" s="1"/>
  <c r="U29" i="1"/>
  <c r="S29" i="1"/>
  <c r="M29" i="1"/>
  <c r="L29" i="1"/>
  <c r="K29" i="1"/>
  <c r="I29" i="1"/>
  <c r="J29" i="1" s="1"/>
  <c r="N29" i="1" s="1"/>
  <c r="U28" i="1"/>
  <c r="S28" i="1"/>
  <c r="M28" i="1"/>
  <c r="L28" i="1"/>
  <c r="K28" i="1"/>
  <c r="I28" i="1"/>
  <c r="J28" i="1" s="1"/>
  <c r="N28" i="1" s="1"/>
  <c r="U27" i="1"/>
  <c r="S27" i="1"/>
  <c r="M27" i="1"/>
  <c r="L27" i="1"/>
  <c r="K27" i="1"/>
  <c r="I27" i="1"/>
  <c r="J27" i="1" s="1"/>
  <c r="N27" i="1" s="1"/>
  <c r="Q44" i="1"/>
  <c r="O44" i="1"/>
  <c r="U38" i="1" l="1"/>
  <c r="S38" i="1"/>
  <c r="M38" i="1"/>
  <c r="L38" i="1"/>
  <c r="K38" i="1"/>
  <c r="I38" i="1"/>
  <c r="J38" i="1" s="1"/>
  <c r="N38" i="1" s="1"/>
  <c r="U37" i="1"/>
  <c r="S37" i="1"/>
  <c r="M37" i="1"/>
  <c r="L37" i="1"/>
  <c r="K37" i="1"/>
  <c r="I37" i="1"/>
  <c r="J37" i="1" s="1"/>
  <c r="N37" i="1" s="1"/>
  <c r="U26" i="1"/>
  <c r="S26" i="1"/>
  <c r="M26" i="1"/>
  <c r="L26" i="1"/>
  <c r="K26" i="1"/>
  <c r="I26" i="1"/>
  <c r="J26" i="1" s="1"/>
  <c r="N26" i="1" s="1"/>
  <c r="U25" i="1"/>
  <c r="S25" i="1"/>
  <c r="M25" i="1"/>
  <c r="L25" i="1"/>
  <c r="K25" i="1"/>
  <c r="I25" i="1"/>
  <c r="J25" i="1" s="1"/>
  <c r="N25" i="1" s="1"/>
  <c r="U43" i="1"/>
  <c r="S43" i="1"/>
  <c r="M43" i="1"/>
  <c r="L43" i="1"/>
  <c r="K43" i="1"/>
  <c r="I43" i="1"/>
  <c r="J43" i="1" s="1"/>
  <c r="N43" i="1" s="1"/>
  <c r="U42" i="1"/>
  <c r="S42" i="1"/>
  <c r="M42" i="1"/>
  <c r="L42" i="1"/>
  <c r="K42" i="1"/>
  <c r="I42" i="1"/>
  <c r="J42" i="1" s="1"/>
  <c r="N42" i="1" s="1"/>
  <c r="U41" i="1"/>
  <c r="S41" i="1"/>
  <c r="M41" i="1"/>
  <c r="L41" i="1"/>
  <c r="K41" i="1"/>
  <c r="I41" i="1"/>
  <c r="J41" i="1" s="1"/>
  <c r="N41" i="1" s="1"/>
  <c r="U40" i="1"/>
  <c r="S40" i="1"/>
  <c r="M40" i="1"/>
  <c r="L40" i="1"/>
  <c r="K40" i="1"/>
  <c r="I40" i="1"/>
  <c r="J40" i="1" s="1"/>
  <c r="N40" i="1" s="1"/>
  <c r="U39" i="1"/>
  <c r="S39" i="1"/>
  <c r="M39" i="1"/>
  <c r="L39" i="1"/>
  <c r="K39" i="1"/>
  <c r="I39" i="1"/>
  <c r="J39" i="1" s="1"/>
  <c r="N39" i="1" s="1"/>
  <c r="L24" i="1"/>
  <c r="M24" i="1" s="1"/>
  <c r="I24" i="1"/>
  <c r="J24" i="1" s="1"/>
  <c r="N24" i="1" s="1"/>
  <c r="L22" i="1"/>
  <c r="M22" i="1" s="1"/>
  <c r="I22" i="1"/>
  <c r="J22" i="1" s="1"/>
  <c r="N22" i="1" s="1"/>
  <c r="K24" i="1" l="1"/>
  <c r="S24" i="1" s="1"/>
  <c r="U24" i="1" s="1"/>
  <c r="U44" i="1" s="1"/>
  <c r="N44" i="1"/>
  <c r="L44" i="1"/>
  <c r="L45" i="1" s="1"/>
  <c r="M44" i="1"/>
  <c r="K22" i="1"/>
  <c r="S22" i="1" s="1"/>
  <c r="U22" i="1" s="1"/>
  <c r="K44" i="1" l="1"/>
  <c r="S44" i="1"/>
</calcChain>
</file>

<file path=xl/sharedStrings.xml><?xml version="1.0" encoding="utf-8"?>
<sst xmlns="http://schemas.openxmlformats.org/spreadsheetml/2006/main" count="158" uniqueCount="61">
  <si>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</si>
  <si>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</si>
  <si>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</si>
  <si>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</si>
  <si>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シッター名</t>
    <rPh sb="4" eb="5">
      <t>メイ</t>
    </rPh>
    <phoneticPr fontId="2"/>
  </si>
  <si>
    <t>共同
保育</t>
    <rPh sb="0" eb="2">
      <t>キョウドウ</t>
    </rPh>
    <rPh sb="3" eb="5">
      <t>ホイク</t>
    </rPh>
    <phoneticPr fontId="2"/>
  </si>
  <si>
    <t>開始
時間</t>
    <rPh sb="0" eb="2">
      <t>カイシ</t>
    </rPh>
    <rPh sb="3" eb="5">
      <t>ジカン</t>
    </rPh>
    <phoneticPr fontId="2"/>
  </si>
  <si>
    <t>終了
時間</t>
    <rPh sb="0" eb="2">
      <t>シュウリョウ</t>
    </rPh>
    <rPh sb="3" eb="5">
      <t>ジカン</t>
    </rPh>
    <phoneticPr fontId="2"/>
  </si>
  <si>
    <t>利用
時間</t>
    <rPh sb="0" eb="2">
      <t>リヨウ</t>
    </rPh>
    <rPh sb="3" eb="5">
      <t>ジカン</t>
    </rPh>
    <phoneticPr fontId="2"/>
  </si>
  <si>
    <t>利用時間内訳</t>
    <rPh sb="0" eb="4">
      <t>リヨウジカン</t>
    </rPh>
    <rPh sb="4" eb="6">
      <t>ウチワケ</t>
    </rPh>
    <phoneticPr fontId="2"/>
  </si>
  <si>
    <t>補助基準額</t>
    <rPh sb="0" eb="5">
      <t>ホジョキジュンガク</t>
    </rPh>
    <phoneticPr fontId="2"/>
  </si>
  <si>
    <t>交付申請額</t>
    <rPh sb="0" eb="5">
      <t>コウフシンセイガク</t>
    </rPh>
    <phoneticPr fontId="2"/>
  </si>
  <si>
    <t>合計</t>
    <rPh sb="0" eb="2">
      <t>ゴウケイ</t>
    </rPh>
    <phoneticPr fontId="2"/>
  </si>
  <si>
    <t>例</t>
    <rPh sb="0" eb="1">
      <t>レイ</t>
    </rPh>
    <phoneticPr fontId="2"/>
  </si>
  <si>
    <t>□□　◇◇</t>
    <phoneticPr fontId="2"/>
  </si>
  <si>
    <t>〇</t>
  </si>
  <si>
    <t>保育料
（割引前）</t>
    <rPh sb="0" eb="2">
      <t>ホイク</t>
    </rPh>
    <rPh sb="2" eb="3">
      <t>リョウ</t>
    </rPh>
    <rPh sb="5" eb="8">
      <t>ワリビキマエ</t>
    </rPh>
    <phoneticPr fontId="2"/>
  </si>
  <si>
    <t>円</t>
    <rPh sb="0" eb="1">
      <t>エン</t>
    </rPh>
    <phoneticPr fontId="2"/>
  </si>
  <si>
    <t>クーポン等の
割引</t>
    <rPh sb="4" eb="5">
      <t>トウ</t>
    </rPh>
    <rPh sb="7" eb="9">
      <t>ワリビキ</t>
    </rPh>
    <phoneticPr fontId="2"/>
  </si>
  <si>
    <t>№</t>
    <phoneticPr fontId="2"/>
  </si>
  <si>
    <t>7：00～
22：00</t>
    <phoneticPr fontId="2"/>
  </si>
  <si>
    <t>22：00～
7：00</t>
    <phoneticPr fontId="2"/>
  </si>
  <si>
    <t>ベビーシッター利用内訳表</t>
    <rPh sb="7" eb="9">
      <t>リヨウ</t>
    </rPh>
    <rPh sb="9" eb="11">
      <t>ウチワケ</t>
    </rPh>
    <rPh sb="11" eb="12">
      <t>ヒョウ</t>
    </rPh>
    <phoneticPr fontId="2"/>
  </si>
  <si>
    <t>児童氏名</t>
    <rPh sb="0" eb="4">
      <t>ジドウシメイ</t>
    </rPh>
    <phoneticPr fontId="2"/>
  </si>
  <si>
    <t>利用月</t>
    <phoneticPr fontId="2"/>
  </si>
  <si>
    <t>※児童１人につき、１部ずつ作成して下さい</t>
    <rPh sb="1" eb="3">
      <t>ジドウ</t>
    </rPh>
    <rPh sb="4" eb="5">
      <t>ニン</t>
    </rPh>
    <rPh sb="10" eb="11">
      <t>ブ</t>
    </rPh>
    <rPh sb="13" eb="15">
      <t>サクセイ</t>
    </rPh>
    <rPh sb="17" eb="18">
      <t>クダ</t>
    </rPh>
    <phoneticPr fontId="2"/>
  </si>
  <si>
    <t>別紙</t>
    <rPh sb="0" eb="2">
      <t>ベッシ</t>
    </rPh>
    <phoneticPr fontId="2"/>
  </si>
  <si>
    <t>市使用欄</t>
    <rPh sb="0" eb="1">
      <t>シ</t>
    </rPh>
    <rPh sb="1" eb="4">
      <t>シヨウラン</t>
    </rPh>
    <phoneticPr fontId="2"/>
  </si>
  <si>
    <t>〇</t>
    <phoneticPr fontId="2"/>
  </si>
  <si>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</si>
  <si>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</si>
  <si>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</si>
  <si>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</si>
  <si>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</si>
  <si>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</si>
  <si>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</si>
  <si>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</si>
  <si>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</si>
  <si>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</si>
  <si>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</si>
  <si>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</si>
  <si>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</si>
  <si>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</si>
  <si>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</si>
  <si>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</si>
  <si>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</si>
  <si>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</si>
  <si>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</si>
  <si>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</si>
  <si>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</si>
  <si>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</si>
  <si>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</si>
  <si>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</si>
  <si>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</si>
  <si>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</si>
  <si>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</si>
  <si>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</si>
  <si>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</si>
  <si>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</si>
  <si>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</si>
  <si>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※月ごとに作成してください</t>
    <rPh sb="1" eb="2">
      <t>ツキ</t>
    </rPh>
    <rPh sb="5" eb="7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</si>
</sst>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0.000"/>
    <numFmt numFmtId="178" formatCode="0.00_);[Red]\(0.0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177" fontId="0" fillId="3" borderId="12" xfId="0" applyNumberFormat="1" applyFill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3" borderId="8" xfId="1" applyFont="1" applyFill="1" applyBorder="1" applyAlignment="1">
      <alignment horizontal="center" vertical="center"/>
    </xf>
    <xf numFmtId="38" fontId="0" fillId="3" borderId="6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/>
    </xf>
    <xf numFmtId="0" fontId="0" fillId="0" borderId="12" xfId="0" applyBorder="1">
      <alignment vertical="center"/>
    </xf>
    <xf numFmtId="0" fontId="5" fillId="0" borderId="12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center" vertical="center"/>
    </xf>
    <xf numFmtId="38" fontId="0" fillId="4" borderId="6" xfId="1" applyFont="1" applyFill="1" applyBorder="1" applyAlignment="1">
      <alignment horizontal="right" vertical="center"/>
    </xf>
    <xf numFmtId="0" fontId="0" fillId="4" borderId="12" xfId="0" applyFill="1" applyBorder="1">
      <alignment vertical="center"/>
    </xf>
    <xf numFmtId="177" fontId="0" fillId="4" borderId="12" xfId="0" applyNumberFormat="1" applyFill="1" applyBorder="1">
      <alignment vertical="center"/>
    </xf>
    <xf numFmtId="38" fontId="0" fillId="4" borderId="8" xfId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12" xfId="0" applyBorder="1" applyAlignment="1">
      <alignment horizontal="center" vertical="center"/>
    </xf>
    <xf numFmtId="38" fontId="0" fillId="0" borderId="6" xfId="1" applyFont="1" applyFill="1" applyBorder="1" applyAlignment="1">
      <alignment vertic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176" fontId="0" fillId="2" borderId="12" xfId="0" applyNumberFormat="1" applyFill="1" applyBorder="1" applyAlignment="1" applyProtection="1">
      <alignment horizontal="center" vertical="center"/>
      <protection locked="0"/>
    </xf>
    <xf numFmtId="38" fontId="0" fillId="2" borderId="6" xfId="1" applyFont="1" applyFill="1" applyBorder="1" applyAlignment="1" applyProtection="1">
      <alignment horizontal="right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38" fontId="1" fillId="0" borderId="6" xfId="1" applyFont="1" applyFill="1" applyBorder="1" applyAlignment="1">
      <alignment vertical="center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38" fontId="0" fillId="4" borderId="1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4</xdr:row>
      <xdr:rowOff>78441</xdr:rowOff>
    </xdr:from>
    <xdr:to>
      <xdr:col>21</xdr:col>
      <xdr:colOff>201705</xdr:colOff>
      <xdr:row>18</xdr:row>
      <xdr:rowOff>324971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5BDDCAB-3F5B-F076-3F9B-008685AFAF19}"/>
            </a:ext>
          </a:extLst>
        </xdr:cNvPr>
        <xdr:cNvSpPr/>
      </xdr:nvSpPr>
      <xdr:spPr>
        <a:xfrm>
          <a:off x="44823" y="1423147"/>
          <a:ext cx="9379323" cy="3541059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/>
          <a:r>
            <a:rPr lang="en-US" altLang="ja-JP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【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記入上の注意事項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】</a:t>
          </a: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●利用実績の内訳を記載してください。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この表に記載がないものついては，補助対象となりません。</a:t>
          </a:r>
          <a:endParaRPr lang="en-US" altLang="ja-JP" sz="1100" b="1" i="0" u="sng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●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同一日で複数回の利用がある場合、行を分けて入力してください。</a:t>
          </a:r>
          <a:r>
            <a:rPr lang="ja-JP" altLang="ja-JP" sz="1100" b="1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（記入例参照）</a:t>
          </a:r>
          <a:endParaRPr lang="en-US" altLang="ja-JP" sz="1100" b="1" i="0" u="sng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●未就学児１人に対してベビーシッター１人による保育が原則ですが，保護者とベビーシッターが共同保育を実施し，かつ保護者が契約で同意し</a:t>
          </a:r>
          <a:endParaRPr lang="en-US" altLang="ja-JP" sz="11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ている場合は補助対象とします。その場合は「共同保育」の欄に「〇」をつけてください。</a:t>
          </a:r>
          <a:endParaRPr lang="en-US" altLang="ja-JP" sz="11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●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開始時間及び終了時間はコロン（：）を使い、</a:t>
          </a:r>
          <a:r>
            <a:rPr lang="en-US" altLang="ja-JP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24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時間表記でご記載ください。（例 </a:t>
          </a:r>
          <a:r>
            <a:rPr lang="en-US" altLang="ja-JP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8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時</a:t>
          </a:r>
          <a:r>
            <a:rPr lang="en-US" altLang="ja-JP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30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分　→　</a:t>
          </a:r>
          <a:r>
            <a:rPr lang="en-US" altLang="ja-JP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8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：</a:t>
          </a:r>
          <a:r>
            <a:rPr lang="en-US" altLang="ja-JP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30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）</a:t>
          </a:r>
          <a:endParaRPr lang="en-US" altLang="ja-JP" sz="1100" b="1" i="0" u="sng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●保育料欄には，補助対象となる金額を記入してください。</a:t>
          </a:r>
          <a:endParaRPr lang="en-US" altLang="ja-JP" sz="11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【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対象経費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】</a:t>
          </a:r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基本保育料（共同保育を含む）、病児保育に係る料金、保育を含む送迎サービス、時間帯による割増料金、休日料金等</a:t>
          </a:r>
          <a:endParaRPr lang="en-US" altLang="ja-JP" sz="11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【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対象外経費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】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入会金、会費、交通費、キャンセル料、手数料、保険料、おむつ代、沐浴、家事代行料、</a:t>
          </a:r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英語やピアノ指導料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等</a:t>
          </a:r>
          <a:endParaRPr lang="en-US" altLang="ja-JP" sz="11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●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きょうだいを一緒に保育した場合（共同保育）は，保育料をお子さんの人数で割った金額を「保育料（割引前）」にご記入ください。端数が出　</a:t>
          </a:r>
          <a:endParaRPr lang="en-US" altLang="ja-JP" sz="1100" b="1" i="0" u="sng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る場合はいずれかの分に足してください。クーポン等の割引金額についても同様です。</a:t>
          </a:r>
          <a:endParaRPr lang="en-US" altLang="ja-JP" sz="1100" b="1" i="0" u="sng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【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例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】</a:t>
          </a:r>
        </a:p>
        <a:p>
          <a:pPr rtl="0"/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　きょうだい２人（児童①・児童②）で利用し、保育料が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23,100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円、クーポン等の割引を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1,400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円適用した場合</a:t>
          </a:r>
          <a:endParaRPr lang="en-US" altLang="ja-JP" sz="11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　→児童①②共に、保育料（割引前）には「</a:t>
          </a:r>
          <a:r>
            <a:rPr lang="en-US" altLang="ja-JP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11,550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円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（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23,100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円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÷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２人）」クーポン等の割引には「</a:t>
          </a:r>
          <a:r>
            <a:rPr lang="en-US" altLang="ja-JP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700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円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（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1,400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円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÷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２人）」と記載する。</a:t>
          </a:r>
          <a:endParaRPr lang="en-US" altLang="ja-JP" sz="11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endParaRPr lang="en-US" altLang="ja-JP" sz="11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9123-FB13-4CFA-BA33-B706FF54E682}">
  <dimension ref="A1:Y57"/>
  <sheetViews>
    <sheetView tabSelected="1" view="pageBreakPreview" zoomScale="85" zoomScaleNormal="100" zoomScaleSheetLayoutView="85" workbookViewId="0">
      <selection activeCell="F26" sqref="F26"/>
    </sheetView>
  </sheetViews>
  <sheetFormatPr defaultRowHeight="18.75" x14ac:dyDescent="0.4"/>
  <cols>
    <col min="1" max="1" width="3.125" style="1" customWidth="1"/>
    <col min="2" max="2" width="4.625" customWidth="1"/>
    <col min="3" max="3" width="3.125" customWidth="1"/>
    <col min="4" max="4" width="6.625" customWidth="1"/>
    <col min="5" max="5" width="6.625" style="1" customWidth="1"/>
    <col min="6" max="9" width="7.5" customWidth="1"/>
    <col min="10" max="10" width="8.75" hidden="1" customWidth="1"/>
    <col min="11" max="11" width="7.5" customWidth="1"/>
    <col min="12" max="12" width="8.75" hidden="1" customWidth="1"/>
    <col min="13" max="14" width="7.5" customWidth="1"/>
    <col min="15" max="15" width="8.75" customWidth="1"/>
    <col min="16" max="16" width="3.125" customWidth="1"/>
    <col min="17" max="17" width="8.75" customWidth="1"/>
    <col min="18" max="18" width="3.125" customWidth="1"/>
    <col min="19" max="19" width="8.75" customWidth="1"/>
    <col min="20" max="20" width="3.125" customWidth="1"/>
    <col min="21" max="21" width="8.75" customWidth="1"/>
    <col min="22" max="22" width="3.125" customWidth="1"/>
    <col min="23" max="23" width="8.125" customWidth="1"/>
    <col min="24" max="28" width="8.875" customWidth="1"/>
  </cols>
  <sheetData>
    <row r="1" spans="2:21" ht="14.25" customHeight="1" x14ac:dyDescent="0.4">
      <c r="U1" s="24" t="s">
        <v>26</v>
      </c>
    </row>
    <row r="2" spans="2:21" ht="25.5" x14ac:dyDescent="0.4">
      <c r="B2" s="23" t="s">
        <v>22</v>
      </c>
      <c r="C2" s="23"/>
    </row>
    <row r="3" spans="2:21" ht="36" customHeight="1" x14ac:dyDescent="0.4">
      <c r="B3" s="67" t="s">
        <v>23</v>
      </c>
      <c r="C3" s="67"/>
      <c r="D3" s="67"/>
      <c r="E3" s="39"/>
      <c r="F3" s="39"/>
      <c r="G3" s="39"/>
      <c r="H3" s="39"/>
      <c r="I3" s="39"/>
      <c r="J3" s="21"/>
      <c r="K3" s="22" t="s">
        <v>25</v>
      </c>
      <c r="L3" s="21"/>
    </row>
    <row r="4" spans="2:21" ht="25.5" customHeight="1" x14ac:dyDescent="0.4">
      <c r="B4" s="67" t="s">
        <v>24</v>
      </c>
      <c r="C4" s="67"/>
      <c r="D4" s="67"/>
      <c r="E4" s="25" t="s">
        <v>0</v>
      </c>
      <c r="F4" s="33"/>
      <c r="G4" s="25" t="s">
        <v>1</v>
      </c>
      <c r="H4" s="33"/>
      <c r="I4" s="25" t="s">
        <v>2</v>
      </c>
      <c r="K4" t="s">
        <v>60</v>
      </c>
    </row>
    <row r="5" spans="2:21" x14ac:dyDescent="0.4">
      <c r="B5" s="19"/>
      <c r="C5" s="19"/>
      <c r="D5" s="20"/>
      <c r="E5" s="19"/>
    </row>
    <row r="6" spans="2:21" x14ac:dyDescent="0.4">
      <c r="B6" s="19"/>
      <c r="C6" s="19"/>
      <c r="D6" s="20"/>
      <c r="E6" s="19"/>
    </row>
    <row r="7" spans="2:21" x14ac:dyDescent="0.4">
      <c r="B7" s="19"/>
      <c r="C7" s="19"/>
      <c r="D7" s="20"/>
      <c r="E7" s="19"/>
    </row>
    <row r="8" spans="2:21" x14ac:dyDescent="0.4">
      <c r="B8" s="19"/>
      <c r="C8" s="19"/>
      <c r="D8" s="20"/>
      <c r="E8" s="19"/>
    </row>
    <row r="9" spans="2:21" x14ac:dyDescent="0.4">
      <c r="B9" s="19"/>
      <c r="C9" s="19"/>
      <c r="D9" s="20"/>
      <c r="E9" s="19"/>
    </row>
    <row r="10" spans="2:21" x14ac:dyDescent="0.4">
      <c r="B10" s="19"/>
      <c r="C10" s="19"/>
      <c r="D10" s="20"/>
      <c r="E10" s="19"/>
    </row>
    <row r="11" spans="2:21" x14ac:dyDescent="0.4">
      <c r="B11" s="19"/>
      <c r="C11" s="19"/>
      <c r="D11" s="20"/>
      <c r="E11" s="19"/>
    </row>
    <row r="12" spans="2:21" x14ac:dyDescent="0.4">
      <c r="B12" s="19"/>
      <c r="C12" s="19"/>
      <c r="D12" s="20"/>
      <c r="E12" s="19"/>
    </row>
    <row r="13" spans="2:21" x14ac:dyDescent="0.4">
      <c r="B13" s="19"/>
      <c r="C13" s="19"/>
      <c r="D13" s="20"/>
      <c r="E13" s="19"/>
    </row>
    <row r="14" spans="2:21" x14ac:dyDescent="0.4">
      <c r="B14" s="19"/>
      <c r="C14" s="19"/>
      <c r="D14" s="20"/>
      <c r="E14" s="19"/>
    </row>
    <row r="15" spans="2:21" x14ac:dyDescent="0.4">
      <c r="B15" s="19"/>
      <c r="C15" s="19"/>
      <c r="D15" s="20"/>
      <c r="E15" s="19"/>
    </row>
    <row r="16" spans="2:21" x14ac:dyDescent="0.4">
      <c r="B16" s="19"/>
      <c r="C16" s="19"/>
      <c r="D16" s="20"/>
      <c r="E16" s="19"/>
    </row>
    <row r="17" spans="1:25" x14ac:dyDescent="0.4">
      <c r="B17" s="19"/>
      <c r="C17" s="19"/>
      <c r="D17" s="20"/>
      <c r="E17" s="19"/>
    </row>
    <row r="18" spans="1:25" x14ac:dyDescent="0.4">
      <c r="B18" s="19"/>
      <c r="C18" s="19"/>
      <c r="D18" s="20"/>
      <c r="E18" s="19"/>
    </row>
    <row r="19" spans="1:25" ht="32.25" customHeight="1" x14ac:dyDescent="0.4">
      <c r="B19" s="19"/>
      <c r="C19" s="19"/>
      <c r="D19" s="20"/>
      <c r="E19" s="19"/>
    </row>
    <row r="20" spans="1:25" ht="16.5" customHeight="1" x14ac:dyDescent="0.4">
      <c r="A20" s="67" t="s">
        <v>19</v>
      </c>
      <c r="B20" s="43" t="s">
        <v>3</v>
      </c>
      <c r="C20" s="68" t="s">
        <v>4</v>
      </c>
      <c r="D20" s="69"/>
      <c r="E20" s="70"/>
      <c r="F20" s="48" t="s">
        <v>5</v>
      </c>
      <c r="G20" s="48" t="s">
        <v>6</v>
      </c>
      <c r="H20" s="48" t="s">
        <v>7</v>
      </c>
      <c r="I20" s="48" t="s">
        <v>8</v>
      </c>
      <c r="J20" s="2"/>
      <c r="K20" s="61" t="s">
        <v>9</v>
      </c>
      <c r="L20" s="62"/>
      <c r="M20" s="62"/>
      <c r="N20" s="63"/>
      <c r="O20" s="57" t="s">
        <v>16</v>
      </c>
      <c r="P20" s="58"/>
      <c r="Q20" s="57" t="s">
        <v>18</v>
      </c>
      <c r="R20" s="58"/>
      <c r="S20" s="53" t="s">
        <v>10</v>
      </c>
      <c r="T20" s="54"/>
      <c r="U20" s="49" t="s">
        <v>11</v>
      </c>
      <c r="V20" s="50"/>
    </row>
    <row r="21" spans="1:25" ht="24" customHeight="1" x14ac:dyDescent="0.4">
      <c r="A21" s="67"/>
      <c r="B21" s="44"/>
      <c r="C21" s="71"/>
      <c r="D21" s="72"/>
      <c r="E21" s="73"/>
      <c r="F21" s="44"/>
      <c r="G21" s="44"/>
      <c r="H21" s="44"/>
      <c r="I21" s="44"/>
      <c r="J21" s="3"/>
      <c r="K21" s="18" t="s">
        <v>20</v>
      </c>
      <c r="L21" s="4"/>
      <c r="M21" s="18" t="s">
        <v>21</v>
      </c>
      <c r="N21" s="4" t="s">
        <v>12</v>
      </c>
      <c r="O21" s="59"/>
      <c r="P21" s="60"/>
      <c r="Q21" s="59"/>
      <c r="R21" s="60"/>
      <c r="S21" s="55"/>
      <c r="T21" s="56"/>
      <c r="U21" s="51"/>
      <c r="V21" s="52"/>
    </row>
    <row r="22" spans="1:25" ht="30" customHeight="1" x14ac:dyDescent="0.4">
      <c r="A22" s="5" t="s">
        <v>13</v>
      </c>
      <c r="B22" s="5" t="s">
        <v>29</v>
      </c>
      <c r="C22" s="64" t="s">
        <v>14</v>
      </c>
      <c r="D22" s="65"/>
      <c r="E22" s="66"/>
      <c r="F22" s="5" t="s">
        <v>28</v>
      </c>
      <c r="G22" s="6">
        <v>0.41666666666666669</v>
      </c>
      <c r="H22" s="6">
        <v>0.5</v>
      </c>
      <c r="I22" s="6">
        <f>IF(G22="",0,IF(H22&gt;G22,H22-G22,H22+1-G22))</f>
        <v>8.3333333333333315E-2</v>
      </c>
      <c r="J22" s="5">
        <f t="shared" ref="J22:J40" si="0">ROUNDDOWN(I22*24,3)</f>
        <v>2</v>
      </c>
      <c r="K22" s="7">
        <f t="shared" ref="K22:K43" si="1">IF(H22="","",N22-M22)</f>
        <v>2</v>
      </c>
      <c r="L22" s="8">
        <f>IF(COUNT(G22:H22)&lt;&gt;2,"",MAX(0,MIN(IF(H22&gt;G22,H22,H22+1),"31:00")-MAX(G22,"22:00"))+IF(G22&lt;"7:00"*1,MAX(0,MIN(IF(H22&gt;G22,H22,H22+1),"7:00"))-G22,0))</f>
        <v>0</v>
      </c>
      <c r="M22" s="7">
        <f t="shared" ref="M22:M43" si="2">IF(H22="","",L22*24)</f>
        <v>0</v>
      </c>
      <c r="N22" s="7">
        <f>J22</f>
        <v>2</v>
      </c>
      <c r="O22" s="15">
        <v>5200</v>
      </c>
      <c r="P22" s="14" t="s">
        <v>17</v>
      </c>
      <c r="Q22" s="15">
        <v>1400</v>
      </c>
      <c r="R22" s="14" t="s">
        <v>17</v>
      </c>
      <c r="S22" s="15">
        <f t="shared" ref="S22:S37" si="3">IF(O22="","",K22*2500+M22*3500)</f>
        <v>5000</v>
      </c>
      <c r="T22" s="14" t="s">
        <v>17</v>
      </c>
      <c r="U22" s="15">
        <f t="shared" ref="U22:U43" si="4">IF(O22="","",MIN(O22-Q22,S22))</f>
        <v>3800</v>
      </c>
      <c r="V22" s="14" t="s">
        <v>17</v>
      </c>
      <c r="W22" s="9"/>
      <c r="X22" s="9"/>
      <c r="Y22" s="9"/>
    </row>
    <row r="23" spans="1:25" ht="30" customHeight="1" x14ac:dyDescent="0.4">
      <c r="A23" s="5" t="s">
        <v>13</v>
      </c>
      <c r="B23" s="5" t="s">
        <v>29</v>
      </c>
      <c r="C23" s="64" t="s">
        <v>14</v>
      </c>
      <c r="D23" s="65"/>
      <c r="E23" s="66"/>
      <c r="F23" s="5"/>
      <c r="G23" s="6">
        <v>0.66666666666666663</v>
      </c>
      <c r="H23" s="6">
        <v>0.75</v>
      </c>
      <c r="I23" s="6">
        <f>IF(G23="",0,IF(H23&gt;G23,H23-G23,H23+1-G23))</f>
        <v>8.333333333333337E-2</v>
      </c>
      <c r="J23" s="5">
        <f t="shared" ref="J23" si="5">ROUNDDOWN(I23*24,3)</f>
        <v>2</v>
      </c>
      <c r="K23" s="7">
        <f t="shared" ref="K23" si="6">IF(H23="","",N23-M23)</f>
        <v>2</v>
      </c>
      <c r="L23" s="8">
        <f>IF(COUNT(G23:H23)&lt;&gt;2,"",MAX(0,MIN(IF(H23&gt;G23,H23,H23+1),"31:00")-MAX(G23,"22:00"))+IF(G23&lt;"7:00"*1,MAX(0,MIN(IF(H23&gt;G23,H23,H23+1),"7:00"))-G23,0))</f>
        <v>0</v>
      </c>
      <c r="M23" s="7">
        <f t="shared" ref="M23" si="7">IF(H23="","",L23*24)</f>
        <v>0</v>
      </c>
      <c r="N23" s="7">
        <f>J23</f>
        <v>2</v>
      </c>
      <c r="O23" s="15">
        <v>5200</v>
      </c>
      <c r="P23" s="14" t="s">
        <v>17</v>
      </c>
      <c r="Q23" s="15">
        <v>0</v>
      </c>
      <c r="R23" s="14" t="s">
        <v>17</v>
      </c>
      <c r="S23" s="15">
        <f t="shared" ref="S23" si="8">IF(O23="","",K23*2500+M23*3500)</f>
        <v>5000</v>
      </c>
      <c r="T23" s="14" t="s">
        <v>17</v>
      </c>
      <c r="U23" s="15">
        <f t="shared" ref="U23" si="9">IF(O23="","",MIN(O23-Q23,S23))</f>
        <v>5000</v>
      </c>
      <c r="V23" s="14" t="s">
        <v>17</v>
      </c>
      <c r="W23" s="9"/>
      <c r="X23" s="9"/>
      <c r="Y23" s="9"/>
    </row>
    <row r="24" spans="1:25" ht="30" customHeight="1" x14ac:dyDescent="0.4">
      <c r="A24" s="11">
        <v>1</v>
      </c>
      <c r="B24" s="37"/>
      <c r="C24" s="45"/>
      <c r="D24" s="46"/>
      <c r="E24" s="47"/>
      <c r="F24" s="34"/>
      <c r="G24" s="35"/>
      <c r="H24" s="35"/>
      <c r="I24" s="10">
        <f t="shared" ref="I24:I43" si="10">IF(G24="",0,IF(H24&gt;G24,H24-G24,H24+1-G24))</f>
        <v>0</v>
      </c>
      <c r="J24" s="11">
        <f t="shared" si="0"/>
        <v>0</v>
      </c>
      <c r="K24" s="8" t="str">
        <f t="shared" si="1"/>
        <v/>
      </c>
      <c r="L24" s="8" t="str">
        <f>IF(COUNT(G24:H24)&lt;&gt;2,"",MAX(0,MIN(IF(H24&gt;G24,H24,H24+1),"31:00")-MAX(G24,"22:00"))+IF(G24&lt;"7:00"*1,MAX(0,MIN(IF(H24&gt;G24,H24,H24+1),"7:00"))-G24,0))</f>
        <v/>
      </c>
      <c r="M24" s="8" t="str">
        <f t="shared" si="2"/>
        <v/>
      </c>
      <c r="N24" s="8">
        <f t="shared" ref="N24:N43" si="11">J24</f>
        <v>0</v>
      </c>
      <c r="O24" s="36"/>
      <c r="P24" s="13" t="s">
        <v>17</v>
      </c>
      <c r="Q24" s="36"/>
      <c r="R24" s="13" t="s">
        <v>17</v>
      </c>
      <c r="S24" s="16" t="str">
        <f t="shared" si="3"/>
        <v/>
      </c>
      <c r="T24" s="13" t="s">
        <v>17</v>
      </c>
      <c r="U24" s="16" t="str">
        <f t="shared" si="4"/>
        <v/>
      </c>
      <c r="V24" s="13" t="s">
        <v>17</v>
      </c>
      <c r="W24" s="9"/>
    </row>
    <row r="25" spans="1:25" ht="30" customHeight="1" x14ac:dyDescent="0.4">
      <c r="A25" s="25">
        <v>2</v>
      </c>
      <c r="B25" s="37"/>
      <c r="C25" s="45"/>
      <c r="D25" s="46"/>
      <c r="E25" s="47"/>
      <c r="F25" s="34"/>
      <c r="G25" s="35"/>
      <c r="H25" s="35"/>
      <c r="I25" s="10">
        <f t="shared" ref="I25:I38" si="12">IF(G25="",0,IF(H25&gt;G25,H25-G25,H25+1-G25))</f>
        <v>0</v>
      </c>
      <c r="J25" s="11">
        <f t="shared" si="0"/>
        <v>0</v>
      </c>
      <c r="K25" s="8" t="str">
        <f t="shared" ref="K25:K38" si="13">IF(H25="","",N25-M25)</f>
        <v/>
      </c>
      <c r="L25" s="8" t="str">
        <f t="shared" ref="L25:L38" si="14">IF(COUNT(G25:H25)&lt;&gt;2,"",MAX(0,MIN(IF(H25&gt;G25,H25,H25+1),"31:00")-MAX(G25,"22:00"))+IF(G25&lt;"7:00"*1,MAX(0,MIN(IF(H25&gt;G25,H25,H25+1),"7:00"))-G25,0))</f>
        <v/>
      </c>
      <c r="M25" s="8" t="str">
        <f t="shared" ref="M25:M38" si="15">IF(H25="","",L25*24)</f>
        <v/>
      </c>
      <c r="N25" s="8">
        <f t="shared" ref="N25:N38" si="16">J25</f>
        <v>0</v>
      </c>
      <c r="O25" s="36"/>
      <c r="P25" s="13" t="s">
        <v>17</v>
      </c>
      <c r="Q25" s="36"/>
      <c r="R25" s="13" t="s">
        <v>17</v>
      </c>
      <c r="S25" s="16" t="str">
        <f t="shared" si="3"/>
        <v/>
      </c>
      <c r="T25" s="13" t="s">
        <v>17</v>
      </c>
      <c r="U25" s="16" t="str">
        <f t="shared" si="4"/>
        <v/>
      </c>
      <c r="V25" s="13" t="s">
        <v>17</v>
      </c>
      <c r="W25" s="9"/>
    </row>
    <row r="26" spans="1:25" ht="30" customHeight="1" x14ac:dyDescent="0.4">
      <c r="A26" s="25">
        <v>3</v>
      </c>
      <c r="B26" s="37"/>
      <c r="C26" s="45"/>
      <c r="D26" s="46"/>
      <c r="E26" s="47"/>
      <c r="F26" s="34"/>
      <c r="G26" s="35"/>
      <c r="H26" s="35"/>
      <c r="I26" s="10">
        <f t="shared" si="12"/>
        <v>0</v>
      </c>
      <c r="J26" s="11">
        <f t="shared" si="0"/>
        <v>0</v>
      </c>
      <c r="K26" s="8" t="str">
        <f t="shared" si="13"/>
        <v/>
      </c>
      <c r="L26" s="8" t="str">
        <f t="shared" si="14"/>
        <v/>
      </c>
      <c r="M26" s="8" t="str">
        <f t="shared" si="15"/>
        <v/>
      </c>
      <c r="N26" s="8">
        <f t="shared" si="16"/>
        <v>0</v>
      </c>
      <c r="O26" s="36"/>
      <c r="P26" s="13" t="s">
        <v>17</v>
      </c>
      <c r="Q26" s="36"/>
      <c r="R26" s="13" t="s">
        <v>17</v>
      </c>
      <c r="S26" s="16" t="str">
        <f t="shared" si="3"/>
        <v/>
      </c>
      <c r="T26" s="13" t="s">
        <v>17</v>
      </c>
      <c r="U26" s="16" t="str">
        <f t="shared" si="4"/>
        <v/>
      </c>
      <c r="V26" s="13" t="s">
        <v>17</v>
      </c>
      <c r="W26" s="9"/>
    </row>
    <row r="27" spans="1:25" ht="30" customHeight="1" x14ac:dyDescent="0.4">
      <c r="A27" s="25">
        <v>4</v>
      </c>
      <c r="B27" s="37"/>
      <c r="C27" s="45"/>
      <c r="D27" s="46"/>
      <c r="E27" s="47"/>
      <c r="F27" s="34"/>
      <c r="G27" s="35"/>
      <c r="H27" s="35"/>
      <c r="I27" s="10">
        <f t="shared" ref="I27:I36" si="17">IF(G27="",0,IF(H27&gt;G27,H27-G27,H27+1-G27))</f>
        <v>0</v>
      </c>
      <c r="J27" s="25">
        <f t="shared" ref="J27:J29" si="18">ROUNDDOWN(I27*24,3)</f>
        <v>0</v>
      </c>
      <c r="K27" s="8" t="str">
        <f t="shared" ref="K27:K36" si="19">IF(H27="","",N27-M27)</f>
        <v/>
      </c>
      <c r="L27" s="8" t="str">
        <f t="shared" ref="L27:L36" si="20">IF(COUNT(G27:H27)&lt;&gt;2,"",MAX(0,MIN(IF(H27&gt;G27,H27,H27+1),"31:00")-MAX(G27,"22:00"))+IF(G27&lt;"7:00"*1,MAX(0,MIN(IF(H27&gt;G27,H27,H27+1),"7:00"))-G27,0))</f>
        <v/>
      </c>
      <c r="M27" s="8" t="str">
        <f t="shared" ref="M27:M36" si="21">IF(H27="","",L27*24)</f>
        <v/>
      </c>
      <c r="N27" s="8">
        <f t="shared" ref="N27:N36" si="22">J27</f>
        <v>0</v>
      </c>
      <c r="O27" s="36"/>
      <c r="P27" s="13" t="s">
        <v>17</v>
      </c>
      <c r="Q27" s="36"/>
      <c r="R27" s="13" t="s">
        <v>17</v>
      </c>
      <c r="S27" s="16" t="str">
        <f t="shared" ref="S27:S30" si="23">IF(O27="","",K27*2500+M27*3500)</f>
        <v/>
      </c>
      <c r="T27" s="13" t="s">
        <v>17</v>
      </c>
      <c r="U27" s="16" t="str">
        <f t="shared" ref="U27:U36" si="24">IF(O27="","",MIN(O27-Q27,S27))</f>
        <v/>
      </c>
      <c r="V27" s="13" t="s">
        <v>17</v>
      </c>
      <c r="W27" s="9"/>
    </row>
    <row r="28" spans="1:25" ht="30" customHeight="1" x14ac:dyDescent="0.4">
      <c r="A28" s="25">
        <v>5</v>
      </c>
      <c r="B28" s="37"/>
      <c r="C28" s="45"/>
      <c r="D28" s="46"/>
      <c r="E28" s="47"/>
      <c r="F28" s="34"/>
      <c r="G28" s="35"/>
      <c r="H28" s="35"/>
      <c r="I28" s="10">
        <f t="shared" si="17"/>
        <v>0</v>
      </c>
      <c r="J28" s="25">
        <f t="shared" si="18"/>
        <v>0</v>
      </c>
      <c r="K28" s="8" t="str">
        <f t="shared" si="19"/>
        <v/>
      </c>
      <c r="L28" s="8" t="str">
        <f t="shared" si="20"/>
        <v/>
      </c>
      <c r="M28" s="8" t="str">
        <f t="shared" si="21"/>
        <v/>
      </c>
      <c r="N28" s="8">
        <f t="shared" si="22"/>
        <v>0</v>
      </c>
      <c r="O28" s="36"/>
      <c r="P28" s="13" t="s">
        <v>17</v>
      </c>
      <c r="Q28" s="36"/>
      <c r="R28" s="13" t="s">
        <v>17</v>
      </c>
      <c r="S28" s="16" t="str">
        <f t="shared" si="23"/>
        <v/>
      </c>
      <c r="T28" s="13" t="s">
        <v>17</v>
      </c>
      <c r="U28" s="16" t="str">
        <f t="shared" si="24"/>
        <v/>
      </c>
      <c r="V28" s="13" t="s">
        <v>17</v>
      </c>
      <c r="W28" s="9"/>
    </row>
    <row r="29" spans="1:25" ht="30" customHeight="1" x14ac:dyDescent="0.4">
      <c r="A29" s="25">
        <v>6</v>
      </c>
      <c r="B29" s="37"/>
      <c r="C29" s="45"/>
      <c r="D29" s="46"/>
      <c r="E29" s="47"/>
      <c r="F29" s="34"/>
      <c r="G29" s="35"/>
      <c r="H29" s="35"/>
      <c r="I29" s="10">
        <f t="shared" si="17"/>
        <v>0</v>
      </c>
      <c r="J29" s="25">
        <f t="shared" si="18"/>
        <v>0</v>
      </c>
      <c r="K29" s="8" t="str">
        <f t="shared" si="19"/>
        <v/>
      </c>
      <c r="L29" s="8" t="str">
        <f t="shared" si="20"/>
        <v/>
      </c>
      <c r="M29" s="8" t="str">
        <f t="shared" si="21"/>
        <v/>
      </c>
      <c r="N29" s="8">
        <f t="shared" si="22"/>
        <v>0</v>
      </c>
      <c r="O29" s="36"/>
      <c r="P29" s="13" t="s">
        <v>17</v>
      </c>
      <c r="Q29" s="36"/>
      <c r="R29" s="13" t="s">
        <v>17</v>
      </c>
      <c r="S29" s="16" t="str">
        <f t="shared" si="23"/>
        <v/>
      </c>
      <c r="T29" s="13" t="s">
        <v>17</v>
      </c>
      <c r="U29" s="16" t="str">
        <f t="shared" si="24"/>
        <v/>
      </c>
      <c r="V29" s="13" t="s">
        <v>17</v>
      </c>
      <c r="W29" s="9"/>
    </row>
    <row r="30" spans="1:25" ht="30" customHeight="1" x14ac:dyDescent="0.4">
      <c r="A30" s="25">
        <v>7</v>
      </c>
      <c r="B30" s="37"/>
      <c r="C30" s="45"/>
      <c r="D30" s="46"/>
      <c r="E30" s="47"/>
      <c r="F30" s="34"/>
      <c r="G30" s="35"/>
      <c r="H30" s="35"/>
      <c r="I30" s="10">
        <f t="shared" si="17"/>
        <v>0</v>
      </c>
      <c r="J30" s="25">
        <f>ROUNDDOWN(I30*24,3)</f>
        <v>0</v>
      </c>
      <c r="K30" s="8" t="str">
        <f t="shared" si="19"/>
        <v/>
      </c>
      <c r="L30" s="8" t="str">
        <f t="shared" si="20"/>
        <v/>
      </c>
      <c r="M30" s="8" t="str">
        <f t="shared" si="21"/>
        <v/>
      </c>
      <c r="N30" s="8">
        <f t="shared" si="22"/>
        <v>0</v>
      </c>
      <c r="O30" s="36"/>
      <c r="P30" s="13" t="s">
        <v>17</v>
      </c>
      <c r="Q30" s="36"/>
      <c r="R30" s="13" t="s">
        <v>17</v>
      </c>
      <c r="S30" s="16" t="str">
        <f t="shared" si="23"/>
        <v/>
      </c>
      <c r="T30" s="13" t="s">
        <v>17</v>
      </c>
      <c r="U30" s="16" t="str">
        <f t="shared" si="24"/>
        <v/>
      </c>
      <c r="V30" s="13" t="s">
        <v>17</v>
      </c>
      <c r="W30" s="9"/>
    </row>
    <row r="31" spans="1:25" ht="30" customHeight="1" x14ac:dyDescent="0.4">
      <c r="A31" s="25">
        <v>8</v>
      </c>
      <c r="B31" s="37"/>
      <c r="C31" s="45"/>
      <c r="D31" s="46"/>
      <c r="E31" s="47"/>
      <c r="F31" s="34"/>
      <c r="G31" s="35"/>
      <c r="H31" s="35"/>
      <c r="I31" s="10">
        <f t="shared" si="17"/>
        <v>0</v>
      </c>
      <c r="J31" s="25">
        <f t="shared" ref="J31:J34" si="25">ROUNDDOWN(I31*24,3)</f>
        <v>0</v>
      </c>
      <c r="K31" s="8" t="str">
        <f t="shared" si="19"/>
        <v/>
      </c>
      <c r="L31" s="8" t="str">
        <f t="shared" si="20"/>
        <v/>
      </c>
      <c r="M31" s="8" t="str">
        <f t="shared" si="21"/>
        <v/>
      </c>
      <c r="N31" s="8">
        <f t="shared" si="22"/>
        <v>0</v>
      </c>
      <c r="O31" s="36"/>
      <c r="P31" s="13" t="s">
        <v>17</v>
      </c>
      <c r="Q31" s="36"/>
      <c r="R31" s="13" t="s">
        <v>17</v>
      </c>
      <c r="S31" s="16" t="str">
        <f>IF(O31="","",K31*2500+M31*3500)</f>
        <v/>
      </c>
      <c r="T31" s="13" t="s">
        <v>17</v>
      </c>
      <c r="U31" s="16" t="str">
        <f t="shared" si="24"/>
        <v/>
      </c>
      <c r="V31" s="13" t="s">
        <v>17</v>
      </c>
      <c r="W31" s="9"/>
    </row>
    <row r="32" spans="1:25" ht="30" customHeight="1" x14ac:dyDescent="0.4">
      <c r="A32" s="25">
        <v>9</v>
      </c>
      <c r="B32" s="37"/>
      <c r="C32" s="45"/>
      <c r="D32" s="46"/>
      <c r="E32" s="47"/>
      <c r="F32" s="34"/>
      <c r="G32" s="35"/>
      <c r="H32" s="35"/>
      <c r="I32" s="10">
        <f t="shared" si="17"/>
        <v>0</v>
      </c>
      <c r="J32" s="25">
        <f t="shared" si="25"/>
        <v>0</v>
      </c>
      <c r="K32" s="8" t="str">
        <f t="shared" si="19"/>
        <v/>
      </c>
      <c r="L32" s="8" t="str">
        <f t="shared" si="20"/>
        <v/>
      </c>
      <c r="M32" s="8" t="str">
        <f t="shared" si="21"/>
        <v/>
      </c>
      <c r="N32" s="8">
        <f t="shared" si="22"/>
        <v>0</v>
      </c>
      <c r="O32" s="36"/>
      <c r="P32" s="13" t="s">
        <v>17</v>
      </c>
      <c r="Q32" s="36"/>
      <c r="R32" s="13" t="s">
        <v>17</v>
      </c>
      <c r="S32" s="16" t="str">
        <f>IF(O32="","",K32*2500+M32*3500)</f>
        <v/>
      </c>
      <c r="T32" s="13" t="s">
        <v>17</v>
      </c>
      <c r="U32" s="16" t="str">
        <f t="shared" si="24"/>
        <v/>
      </c>
      <c r="V32" s="13" t="s">
        <v>17</v>
      </c>
      <c r="W32" s="9"/>
    </row>
    <row r="33" spans="1:25" ht="30" customHeight="1" x14ac:dyDescent="0.4">
      <c r="A33" s="25">
        <v>10</v>
      </c>
      <c r="B33" s="37"/>
      <c r="C33" s="45"/>
      <c r="D33" s="46"/>
      <c r="E33" s="47"/>
      <c r="F33" s="34"/>
      <c r="G33" s="35"/>
      <c r="H33" s="35"/>
      <c r="I33" s="10">
        <f t="shared" si="17"/>
        <v>0</v>
      </c>
      <c r="J33" s="25">
        <f t="shared" si="25"/>
        <v>0</v>
      </c>
      <c r="K33" s="8" t="str">
        <f t="shared" si="19"/>
        <v/>
      </c>
      <c r="L33" s="8" t="str">
        <f t="shared" si="20"/>
        <v/>
      </c>
      <c r="M33" s="8" t="str">
        <f t="shared" si="21"/>
        <v/>
      </c>
      <c r="N33" s="8">
        <f t="shared" si="22"/>
        <v>0</v>
      </c>
      <c r="O33" s="36"/>
      <c r="P33" s="13" t="s">
        <v>17</v>
      </c>
      <c r="Q33" s="36"/>
      <c r="R33" s="13" t="s">
        <v>17</v>
      </c>
      <c r="S33" s="16" t="str">
        <f>IF(O33="","",K33*2500+M33*3500)</f>
        <v/>
      </c>
      <c r="T33" s="13" t="s">
        <v>17</v>
      </c>
      <c r="U33" s="16" t="str">
        <f t="shared" si="24"/>
        <v/>
      </c>
      <c r="V33" s="13" t="s">
        <v>17</v>
      </c>
      <c r="W33" s="9"/>
    </row>
    <row r="34" spans="1:25" ht="30" customHeight="1" x14ac:dyDescent="0.4">
      <c r="A34" s="25">
        <v>11</v>
      </c>
      <c r="B34" s="37"/>
      <c r="C34" s="45"/>
      <c r="D34" s="46"/>
      <c r="E34" s="47"/>
      <c r="F34" s="34"/>
      <c r="G34" s="35"/>
      <c r="H34" s="35"/>
      <c r="I34" s="10">
        <f t="shared" si="17"/>
        <v>0</v>
      </c>
      <c r="J34" s="25">
        <f t="shared" si="25"/>
        <v>0</v>
      </c>
      <c r="K34" s="8" t="str">
        <f t="shared" si="19"/>
        <v/>
      </c>
      <c r="L34" s="8" t="str">
        <f t="shared" si="20"/>
        <v/>
      </c>
      <c r="M34" s="8" t="str">
        <f t="shared" si="21"/>
        <v/>
      </c>
      <c r="N34" s="8">
        <f t="shared" si="22"/>
        <v>0</v>
      </c>
      <c r="O34" s="36"/>
      <c r="P34" s="13" t="s">
        <v>17</v>
      </c>
      <c r="Q34" s="36"/>
      <c r="R34" s="13" t="s">
        <v>17</v>
      </c>
      <c r="S34" s="16" t="str">
        <f t="shared" ref="S34:S35" si="26">IF(O34="","",K34*2500+M34*3500)</f>
        <v/>
      </c>
      <c r="T34" s="13" t="s">
        <v>17</v>
      </c>
      <c r="U34" s="16" t="str">
        <f t="shared" si="24"/>
        <v/>
      </c>
      <c r="V34" s="13" t="s">
        <v>17</v>
      </c>
      <c r="W34" s="9"/>
    </row>
    <row r="35" spans="1:25" ht="30" customHeight="1" x14ac:dyDescent="0.4">
      <c r="A35" s="25">
        <v>12</v>
      </c>
      <c r="B35" s="37"/>
      <c r="C35" s="45"/>
      <c r="D35" s="46"/>
      <c r="E35" s="47"/>
      <c r="F35" s="34"/>
      <c r="G35" s="35"/>
      <c r="H35" s="35"/>
      <c r="I35" s="10">
        <f t="shared" si="17"/>
        <v>0</v>
      </c>
      <c r="J35" s="25">
        <f>ROUNDDOWN(I35*24,3)</f>
        <v>0</v>
      </c>
      <c r="K35" s="8" t="str">
        <f t="shared" si="19"/>
        <v/>
      </c>
      <c r="L35" s="8" t="str">
        <f t="shared" si="20"/>
        <v/>
      </c>
      <c r="M35" s="8" t="str">
        <f t="shared" si="21"/>
        <v/>
      </c>
      <c r="N35" s="8">
        <f t="shared" si="22"/>
        <v>0</v>
      </c>
      <c r="O35" s="36"/>
      <c r="P35" s="13" t="s">
        <v>17</v>
      </c>
      <c r="Q35" s="36"/>
      <c r="R35" s="13" t="s">
        <v>17</v>
      </c>
      <c r="S35" s="16" t="str">
        <f t="shared" si="26"/>
        <v/>
      </c>
      <c r="T35" s="13" t="s">
        <v>17</v>
      </c>
      <c r="U35" s="16" t="str">
        <f t="shared" si="24"/>
        <v/>
      </c>
      <c r="V35" s="13" t="s">
        <v>17</v>
      </c>
      <c r="W35" s="9"/>
    </row>
    <row r="36" spans="1:25" ht="30" customHeight="1" x14ac:dyDescent="0.4">
      <c r="A36" s="25">
        <v>13</v>
      </c>
      <c r="B36" s="37"/>
      <c r="C36" s="45"/>
      <c r="D36" s="46"/>
      <c r="E36" s="47"/>
      <c r="F36" s="34"/>
      <c r="G36" s="35"/>
      <c r="H36" s="35"/>
      <c r="I36" s="10">
        <f t="shared" si="17"/>
        <v>0</v>
      </c>
      <c r="J36" s="25">
        <f t="shared" ref="J36" si="27">ROUNDDOWN(I36*24,3)</f>
        <v>0</v>
      </c>
      <c r="K36" s="8" t="str">
        <f t="shared" si="19"/>
        <v/>
      </c>
      <c r="L36" s="8" t="str">
        <f t="shared" si="20"/>
        <v/>
      </c>
      <c r="M36" s="8" t="str">
        <f t="shared" si="21"/>
        <v/>
      </c>
      <c r="N36" s="8">
        <f t="shared" si="22"/>
        <v>0</v>
      </c>
      <c r="O36" s="36"/>
      <c r="P36" s="13" t="s">
        <v>17</v>
      </c>
      <c r="Q36" s="36"/>
      <c r="R36" s="13" t="s">
        <v>17</v>
      </c>
      <c r="S36" s="16" t="str">
        <f>IF(O36="","",K36*2500+M36*3500)</f>
        <v/>
      </c>
      <c r="T36" s="13" t="s">
        <v>17</v>
      </c>
      <c r="U36" s="16" t="str">
        <f t="shared" si="24"/>
        <v/>
      </c>
      <c r="V36" s="13" t="s">
        <v>17</v>
      </c>
      <c r="W36" s="9"/>
    </row>
    <row r="37" spans="1:25" ht="30" customHeight="1" x14ac:dyDescent="0.4">
      <c r="A37" s="25">
        <v>14</v>
      </c>
      <c r="B37" s="37"/>
      <c r="C37" s="45"/>
      <c r="D37" s="46"/>
      <c r="E37" s="47"/>
      <c r="F37" s="34"/>
      <c r="G37" s="35"/>
      <c r="H37" s="35"/>
      <c r="I37" s="10">
        <f t="shared" si="12"/>
        <v>0</v>
      </c>
      <c r="J37" s="11">
        <f t="shared" si="0"/>
        <v>0</v>
      </c>
      <c r="K37" s="8" t="str">
        <f t="shared" si="13"/>
        <v/>
      </c>
      <c r="L37" s="8" t="str">
        <f t="shared" si="14"/>
        <v/>
      </c>
      <c r="M37" s="8" t="str">
        <f t="shared" si="15"/>
        <v/>
      </c>
      <c r="N37" s="8">
        <f t="shared" si="16"/>
        <v>0</v>
      </c>
      <c r="O37" s="36"/>
      <c r="P37" s="13" t="s">
        <v>17</v>
      </c>
      <c r="Q37" s="36"/>
      <c r="R37" s="13" t="s">
        <v>17</v>
      </c>
      <c r="S37" s="16" t="str">
        <f t="shared" si="3"/>
        <v/>
      </c>
      <c r="T37" s="13" t="s">
        <v>17</v>
      </c>
      <c r="U37" s="16" t="str">
        <f t="shared" si="4"/>
        <v/>
      </c>
      <c r="V37" s="13" t="s">
        <v>17</v>
      </c>
      <c r="W37" s="9"/>
    </row>
    <row r="38" spans="1:25" ht="30" customHeight="1" x14ac:dyDescent="0.4">
      <c r="A38" s="31">
        <v>15</v>
      </c>
      <c r="B38" s="37"/>
      <c r="C38" s="45"/>
      <c r="D38" s="46"/>
      <c r="E38" s="47"/>
      <c r="F38" s="34"/>
      <c r="G38" s="35"/>
      <c r="H38" s="35"/>
      <c r="I38" s="10">
        <f t="shared" si="12"/>
        <v>0</v>
      </c>
      <c r="J38" s="11">
        <f t="shared" si="0"/>
        <v>0</v>
      </c>
      <c r="K38" s="8" t="str">
        <f t="shared" si="13"/>
        <v/>
      </c>
      <c r="L38" s="8" t="str">
        <f t="shared" si="14"/>
        <v/>
      </c>
      <c r="M38" s="8" t="str">
        <f t="shared" si="15"/>
        <v/>
      </c>
      <c r="N38" s="8">
        <f t="shared" si="16"/>
        <v>0</v>
      </c>
      <c r="O38" s="36"/>
      <c r="P38" s="13" t="s">
        <v>17</v>
      </c>
      <c r="Q38" s="36"/>
      <c r="R38" s="13" t="s">
        <v>17</v>
      </c>
      <c r="S38" s="16" t="str">
        <f>IF(O38="","",K38*2500+M38*3500)</f>
        <v/>
      </c>
      <c r="T38" s="13" t="s">
        <v>17</v>
      </c>
      <c r="U38" s="16" t="str">
        <f t="shared" si="4"/>
        <v/>
      </c>
      <c r="V38" s="13" t="s">
        <v>17</v>
      </c>
      <c r="W38" s="9"/>
    </row>
    <row r="39" spans="1:25" ht="30" customHeight="1" x14ac:dyDescent="0.4">
      <c r="A39" s="31">
        <v>16</v>
      </c>
      <c r="B39" s="37"/>
      <c r="C39" s="45"/>
      <c r="D39" s="46"/>
      <c r="E39" s="47"/>
      <c r="F39" s="34"/>
      <c r="G39" s="35"/>
      <c r="H39" s="35"/>
      <c r="I39" s="10">
        <f t="shared" si="10"/>
        <v>0</v>
      </c>
      <c r="J39" s="11">
        <f t="shared" si="0"/>
        <v>0</v>
      </c>
      <c r="K39" s="8" t="str">
        <f t="shared" si="1"/>
        <v/>
      </c>
      <c r="L39" s="8" t="str">
        <f t="shared" ref="L39:L43" si="28">IF(COUNT(G39:H39)&lt;&gt;2,"",MAX(0,MIN(IF(H39&gt;G39,H39,H39+1),"31:00")-MAX(G39,"22:00"))+IF(G39&lt;"7:00"*1,MAX(0,MIN(IF(H39&gt;G39,H39,H39+1),"7:00"))-G39,0))</f>
        <v/>
      </c>
      <c r="M39" s="8" t="str">
        <f t="shared" si="2"/>
        <v/>
      </c>
      <c r="N39" s="8">
        <f t="shared" si="11"/>
        <v>0</v>
      </c>
      <c r="O39" s="36"/>
      <c r="P39" s="13" t="s">
        <v>17</v>
      </c>
      <c r="Q39" s="36"/>
      <c r="R39" s="13" t="s">
        <v>17</v>
      </c>
      <c r="S39" s="16" t="str">
        <f>IF(O39="","",K39*2500+M39*3500)</f>
        <v/>
      </c>
      <c r="T39" s="13" t="s">
        <v>17</v>
      </c>
      <c r="U39" s="16" t="str">
        <f t="shared" si="4"/>
        <v/>
      </c>
      <c r="V39" s="13" t="s">
        <v>17</v>
      </c>
      <c r="W39" s="9"/>
    </row>
    <row r="40" spans="1:25" ht="30" customHeight="1" x14ac:dyDescent="0.4">
      <c r="A40" s="31">
        <v>17</v>
      </c>
      <c r="B40" s="37"/>
      <c r="C40" s="45"/>
      <c r="D40" s="46"/>
      <c r="E40" s="47"/>
      <c r="F40" s="34"/>
      <c r="G40" s="35"/>
      <c r="H40" s="35"/>
      <c r="I40" s="10">
        <f t="shared" si="10"/>
        <v>0</v>
      </c>
      <c r="J40" s="11">
        <f t="shared" si="0"/>
        <v>0</v>
      </c>
      <c r="K40" s="8" t="str">
        <f t="shared" si="1"/>
        <v/>
      </c>
      <c r="L40" s="8" t="str">
        <f t="shared" si="28"/>
        <v/>
      </c>
      <c r="M40" s="8" t="str">
        <f t="shared" si="2"/>
        <v/>
      </c>
      <c r="N40" s="8">
        <f t="shared" si="11"/>
        <v>0</v>
      </c>
      <c r="O40" s="36"/>
      <c r="P40" s="13" t="s">
        <v>17</v>
      </c>
      <c r="Q40" s="36"/>
      <c r="R40" s="13" t="s">
        <v>17</v>
      </c>
      <c r="S40" s="16" t="str">
        <f t="shared" ref="S40:S43" si="29">IF(O40="","",K40*2500+M40*3500)</f>
        <v/>
      </c>
      <c r="T40" s="13" t="s">
        <v>17</v>
      </c>
      <c r="U40" s="16" t="str">
        <f t="shared" si="4"/>
        <v/>
      </c>
      <c r="V40" s="13" t="s">
        <v>17</v>
      </c>
      <c r="W40" s="9"/>
    </row>
    <row r="41" spans="1:25" ht="30" customHeight="1" x14ac:dyDescent="0.4">
      <c r="A41" s="31">
        <v>18</v>
      </c>
      <c r="B41" s="37"/>
      <c r="C41" s="45"/>
      <c r="D41" s="46"/>
      <c r="E41" s="47"/>
      <c r="F41" s="34"/>
      <c r="G41" s="35"/>
      <c r="H41" s="35"/>
      <c r="I41" s="10">
        <f t="shared" si="10"/>
        <v>0</v>
      </c>
      <c r="J41" s="11">
        <f>ROUNDDOWN(I41*24,3)</f>
        <v>0</v>
      </c>
      <c r="K41" s="8" t="str">
        <f t="shared" si="1"/>
        <v/>
      </c>
      <c r="L41" s="8" t="str">
        <f t="shared" si="28"/>
        <v/>
      </c>
      <c r="M41" s="8" t="str">
        <f t="shared" si="2"/>
        <v/>
      </c>
      <c r="N41" s="8">
        <f t="shared" si="11"/>
        <v>0</v>
      </c>
      <c r="O41" s="36"/>
      <c r="P41" s="13" t="s">
        <v>17</v>
      </c>
      <c r="Q41" s="36"/>
      <c r="R41" s="13" t="s">
        <v>17</v>
      </c>
      <c r="S41" s="16" t="str">
        <f t="shared" si="29"/>
        <v/>
      </c>
      <c r="T41" s="13" t="s">
        <v>17</v>
      </c>
      <c r="U41" s="16" t="str">
        <f t="shared" si="4"/>
        <v/>
      </c>
      <c r="V41" s="13" t="s">
        <v>17</v>
      </c>
      <c r="W41" s="9"/>
    </row>
    <row r="42" spans="1:25" ht="30" customHeight="1" x14ac:dyDescent="0.4">
      <c r="A42" s="31">
        <v>19</v>
      </c>
      <c r="B42" s="37"/>
      <c r="C42" s="45"/>
      <c r="D42" s="46"/>
      <c r="E42" s="47"/>
      <c r="F42" s="34"/>
      <c r="G42" s="35"/>
      <c r="H42" s="35"/>
      <c r="I42" s="10">
        <f t="shared" si="10"/>
        <v>0</v>
      </c>
      <c r="J42" s="11">
        <f t="shared" ref="J42:J43" si="30">ROUNDDOWN(I42*24,3)</f>
        <v>0</v>
      </c>
      <c r="K42" s="12" t="str">
        <f t="shared" si="1"/>
        <v/>
      </c>
      <c r="L42" s="12" t="str">
        <f t="shared" si="28"/>
        <v/>
      </c>
      <c r="M42" s="12" t="str">
        <f t="shared" si="2"/>
        <v/>
      </c>
      <c r="N42" s="8">
        <f t="shared" si="11"/>
        <v>0</v>
      </c>
      <c r="O42" s="36"/>
      <c r="P42" s="13" t="s">
        <v>17</v>
      </c>
      <c r="Q42" s="36"/>
      <c r="R42" s="13" t="s">
        <v>17</v>
      </c>
      <c r="S42" s="16" t="str">
        <f t="shared" si="29"/>
        <v/>
      </c>
      <c r="T42" s="13" t="s">
        <v>17</v>
      </c>
      <c r="U42" s="16" t="str">
        <f t="shared" si="4"/>
        <v/>
      </c>
      <c r="V42" s="13" t="s">
        <v>17</v>
      </c>
      <c r="W42" s="9"/>
    </row>
    <row r="43" spans="1:25" ht="30" customHeight="1" x14ac:dyDescent="0.4">
      <c r="A43" s="31">
        <v>20</v>
      </c>
      <c r="B43" s="37"/>
      <c r="C43" s="45"/>
      <c r="D43" s="46"/>
      <c r="E43" s="47"/>
      <c r="F43" s="34"/>
      <c r="G43" s="35"/>
      <c r="H43" s="35"/>
      <c r="I43" s="10">
        <f t="shared" si="10"/>
        <v>0</v>
      </c>
      <c r="J43" s="11">
        <f t="shared" si="30"/>
        <v>0</v>
      </c>
      <c r="K43" s="12" t="str">
        <f t="shared" si="1"/>
        <v/>
      </c>
      <c r="L43" s="12" t="str">
        <f t="shared" si="28"/>
        <v/>
      </c>
      <c r="M43" s="12" t="str">
        <f t="shared" si="2"/>
        <v/>
      </c>
      <c r="N43" s="8">
        <f t="shared" si="11"/>
        <v>0</v>
      </c>
      <c r="O43" s="36"/>
      <c r="P43" s="13" t="s">
        <v>17</v>
      </c>
      <c r="Q43" s="36"/>
      <c r="R43" s="13" t="s">
        <v>17</v>
      </c>
      <c r="S43" s="16" t="str">
        <f t="shared" si="29"/>
        <v/>
      </c>
      <c r="T43" s="13" t="s">
        <v>17</v>
      </c>
      <c r="U43" s="16" t="str">
        <f t="shared" si="4"/>
        <v/>
      </c>
      <c r="V43" s="13" t="s">
        <v>17</v>
      </c>
      <c r="W43" s="9"/>
    </row>
    <row r="44" spans="1:25" s="1" customFormat="1" ht="25.5" customHeight="1" x14ac:dyDescent="0.4">
      <c r="A44" s="67" t="s">
        <v>12</v>
      </c>
      <c r="B44" s="67"/>
      <c r="C44" s="67"/>
      <c r="D44" s="67"/>
      <c r="E44" s="67"/>
      <c r="F44" s="67"/>
      <c r="G44" s="67"/>
      <c r="H44" s="67"/>
      <c r="I44" s="67"/>
      <c r="J44" s="17"/>
      <c r="K44" s="8">
        <f>SUM(K24:K43)</f>
        <v>0</v>
      </c>
      <c r="L44" s="8">
        <f>SUM(L24:L43)</f>
        <v>0</v>
      </c>
      <c r="M44" s="8">
        <f>SUM(M24:M43)</f>
        <v>0</v>
      </c>
      <c r="N44" s="8">
        <f>SUM(N24:N43)</f>
        <v>0</v>
      </c>
      <c r="O44" s="32">
        <f>SUM(O24:O43)</f>
        <v>0</v>
      </c>
      <c r="P44" s="13" t="s">
        <v>17</v>
      </c>
      <c r="Q44" s="32">
        <f>SUM(Q24:Q43)</f>
        <v>0</v>
      </c>
      <c r="R44" s="13" t="s">
        <v>17</v>
      </c>
      <c r="S44" s="32">
        <f>SUM(S24:S43)</f>
        <v>0</v>
      </c>
      <c r="T44" s="13" t="s">
        <v>17</v>
      </c>
      <c r="U44" s="38">
        <f>SUM(U24:U43)</f>
        <v>0</v>
      </c>
      <c r="V44" s="13" t="s">
        <v>17</v>
      </c>
      <c r="W44"/>
      <c r="X44"/>
      <c r="Y44"/>
    </row>
    <row r="45" spans="1:25" s="1" customFormat="1" ht="29.25" customHeight="1" x14ac:dyDescent="0.4">
      <c r="A45" s="40" t="s">
        <v>27</v>
      </c>
      <c r="B45" s="40"/>
      <c r="C45" s="40"/>
      <c r="D45" s="40"/>
      <c r="E45" s="40"/>
      <c r="F45" s="40"/>
      <c r="G45" s="40"/>
      <c r="H45" s="40"/>
      <c r="I45" s="40"/>
      <c r="J45" s="27"/>
      <c r="K45" s="28"/>
      <c r="L45" s="28">
        <f>SUM(L25:L44)</f>
        <v>0</v>
      </c>
      <c r="M45" s="28"/>
      <c r="N45" s="28"/>
      <c r="O45" s="41"/>
      <c r="P45" s="41"/>
      <c r="Q45" s="41"/>
      <c r="R45" s="41"/>
      <c r="S45" s="42"/>
      <c r="T45" s="42"/>
      <c r="U45" s="26"/>
      <c r="V45" s="29" t="s">
        <v>17</v>
      </c>
      <c r="W45" s="30"/>
      <c r="X45"/>
      <c r="Y45"/>
    </row>
    <row r="46" spans="1:25" s="1" customFormat="1" x14ac:dyDescent="0.4">
      <c r="B46"/>
      <c r="C46"/>
      <c r="F46"/>
      <c r="G46"/>
      <c r="H46"/>
      <c r="I46"/>
      <c r="J46"/>
      <c r="K46"/>
      <c r="L46"/>
      <c r="M46"/>
      <c r="N46"/>
      <c r="P46"/>
      <c r="Q46"/>
      <c r="R46"/>
      <c r="S46"/>
      <c r="T46"/>
      <c r="U46"/>
      <c r="V46"/>
      <c r="W46"/>
      <c r="X46"/>
      <c r="Y46"/>
    </row>
    <row r="47" spans="1:25" s="1" customFormat="1" x14ac:dyDescent="0.4">
      <c r="B47"/>
      <c r="C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s="1" customFormat="1" x14ac:dyDescent="0.4">
      <c r="B48"/>
      <c r="C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2:25" s="1" customFormat="1" x14ac:dyDescent="0.4">
      <c r="B49"/>
      <c r="C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2:25" s="1" customFormat="1" x14ac:dyDescent="0.4">
      <c r="B50"/>
      <c r="C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2:25" s="1" customFormat="1" x14ac:dyDescent="0.4">
      <c r="B51"/>
      <c r="C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2:25" s="1" customFormat="1" x14ac:dyDescent="0.4">
      <c r="B52"/>
      <c r="C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2:25" s="1" customFormat="1" x14ac:dyDescent="0.4">
      <c r="B53"/>
      <c r="C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2:25" s="1" customFormat="1" x14ac:dyDescent="0.4">
      <c r="B54"/>
      <c r="C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2:25" s="1" customFormat="1" x14ac:dyDescent="0.4">
      <c r="B55"/>
      <c r="C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2:25" s="1" customFormat="1" x14ac:dyDescent="0.4">
      <c r="B56"/>
      <c r="C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2:25" s="1" customFormat="1" x14ac:dyDescent="0.4">
      <c r="B57"/>
      <c r="C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</sheetData>
  <sheetProtection algorithmName="SHA-512" hashValue="cs7lpoM7LYNG90sPXsSuOCBmKi/AlyYRB5ItHRBIZkGfvjEQayU6Carit7r/dJ+zU3QZtTEeg+Sbq/OgljujYQ==" saltValue="ApFC+nOznX4XnVTsGfF0ig==" spinCount="100000" sheet="1" objects="1" scenarios="1" selectLockedCells="1"/>
  <mergeCells count="42">
    <mergeCell ref="A44:I44"/>
    <mergeCell ref="B3:D3"/>
    <mergeCell ref="B4:D4"/>
    <mergeCell ref="A20:A21"/>
    <mergeCell ref="C20:E21"/>
    <mergeCell ref="C22:E22"/>
    <mergeCell ref="C24:E24"/>
    <mergeCell ref="C43:E43"/>
    <mergeCell ref="C42:E42"/>
    <mergeCell ref="C41:E41"/>
    <mergeCell ref="C25:E25"/>
    <mergeCell ref="I20:I21"/>
    <mergeCell ref="C40:E40"/>
    <mergeCell ref="C39:E39"/>
    <mergeCell ref="C38:E38"/>
    <mergeCell ref="C37:E37"/>
    <mergeCell ref="C35:E35"/>
    <mergeCell ref="C34:E34"/>
    <mergeCell ref="C33:E33"/>
    <mergeCell ref="C32:E32"/>
    <mergeCell ref="U20:V21"/>
    <mergeCell ref="S20:T21"/>
    <mergeCell ref="Q20:R21"/>
    <mergeCell ref="O20:P21"/>
    <mergeCell ref="K20:N20"/>
    <mergeCell ref="C23:E23"/>
    <mergeCell ref="E3:I3"/>
    <mergeCell ref="A45:I45"/>
    <mergeCell ref="O45:P45"/>
    <mergeCell ref="Q45:R45"/>
    <mergeCell ref="S45:T45"/>
    <mergeCell ref="B20:B21"/>
    <mergeCell ref="C31:E31"/>
    <mergeCell ref="C30:E30"/>
    <mergeCell ref="F20:F21"/>
    <mergeCell ref="G20:G21"/>
    <mergeCell ref="H20:H21"/>
    <mergeCell ref="C29:E29"/>
    <mergeCell ref="C28:E28"/>
    <mergeCell ref="C27:E27"/>
    <mergeCell ref="C26:E26"/>
    <mergeCell ref="C36:E36"/>
  </mergeCells>
  <phoneticPr fontId="2"/>
  <printOptions horizontalCentered="1"/>
  <pageMargins left="0.25" right="0.25" top="0.75" bottom="0.75" header="0.3" footer="0.3"/>
  <pageSetup paperSize="9"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13E291-9ABE-49AA-AADE-90EAFC346D23}">
          <x14:formula1>
            <xm:f>Sheet1!$A$1:$A$31</xm:f>
          </x14:formula1>
          <xm:sqref>B24:B43</xm:sqref>
        </x14:dataValidation>
        <x14:dataValidation type="list" allowBlank="1" showInputMessage="1" showErrorMessage="1" xr:uid="{DC189831-7D2A-46FB-9B39-32091BF60F03}">
          <x14:formula1>
            <xm:f>Sheet1!$B$1</xm:f>
          </x14:formula1>
          <xm:sqref>F24:F43</xm:sqref>
        </x14:dataValidation>
        <x14:dataValidation type="list" allowBlank="1" showInputMessage="1" showErrorMessage="1" xr:uid="{C4C5DD58-1C50-419B-A556-A315CBAF0679}">
          <x14:formula1>
            <xm:f>Sheet1!$C$1:$C$12</xm:f>
          </x14:formula1>
          <xm:sqref>H4</xm:sqref>
        </x14:dataValidation>
        <x14:dataValidation type="list" allowBlank="1" showInputMessage="1" showErrorMessage="1" xr:uid="{5B9A69F3-28A1-4C8D-9069-C4182E823A56}">
          <x14:formula1>
            <xm:f>Sheet1!$C$7:$C$15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C07E2-FCE8-4CCC-9E98-27DBFF9A2D52}">
  <dimension ref="A1:C31"/>
  <sheetViews>
    <sheetView workbookViewId="0">
      <selection activeCell="C30" sqref="C30"/>
    </sheetView>
  </sheetViews>
  <sheetFormatPr defaultRowHeight="18.75" x14ac:dyDescent="0.4"/>
  <sheetData>
    <row r="1" spans="1:3" x14ac:dyDescent="0.4">
      <c r="A1" t="s">
        <v>29</v>
      </c>
      <c r="B1" t="s">
        <v>15</v>
      </c>
      <c r="C1">
        <v>1</v>
      </c>
    </row>
    <row r="2" spans="1:3" x14ac:dyDescent="0.4">
      <c r="A2" t="s">
        <v>30</v>
      </c>
      <c r="C2">
        <v>2</v>
      </c>
    </row>
    <row r="3" spans="1:3" x14ac:dyDescent="0.4">
      <c r="A3" t="s">
        <v>31</v>
      </c>
      <c r="C3">
        <v>3</v>
      </c>
    </row>
    <row r="4" spans="1:3" x14ac:dyDescent="0.4">
      <c r="A4" t="s">
        <v>32</v>
      </c>
      <c r="C4">
        <v>4</v>
      </c>
    </row>
    <row r="5" spans="1:3" x14ac:dyDescent="0.4">
      <c r="A5" t="s">
        <v>33</v>
      </c>
      <c r="C5">
        <v>5</v>
      </c>
    </row>
    <row r="6" spans="1:3" x14ac:dyDescent="0.4">
      <c r="A6" t="s">
        <v>34</v>
      </c>
      <c r="C6">
        <v>6</v>
      </c>
    </row>
    <row r="7" spans="1:3" x14ac:dyDescent="0.4">
      <c r="A7" t="s">
        <v>35</v>
      </c>
      <c r="C7">
        <v>7</v>
      </c>
    </row>
    <row r="8" spans="1:3" x14ac:dyDescent="0.4">
      <c r="A8" t="s">
        <v>36</v>
      </c>
      <c r="C8">
        <v>8</v>
      </c>
    </row>
    <row r="9" spans="1:3" x14ac:dyDescent="0.4">
      <c r="A9" t="s">
        <v>37</v>
      </c>
      <c r="C9">
        <v>9</v>
      </c>
    </row>
    <row r="10" spans="1:3" x14ac:dyDescent="0.4">
      <c r="A10" t="s">
        <v>38</v>
      </c>
      <c r="C10">
        <v>10</v>
      </c>
    </row>
    <row r="11" spans="1:3" x14ac:dyDescent="0.4">
      <c r="A11" t="s">
        <v>39</v>
      </c>
      <c r="C11">
        <v>11</v>
      </c>
    </row>
    <row r="12" spans="1:3" x14ac:dyDescent="0.4">
      <c r="A12" t="s">
        <v>40</v>
      </c>
      <c r="C12">
        <v>12</v>
      </c>
    </row>
    <row r="13" spans="1:3" x14ac:dyDescent="0.4">
      <c r="A13" t="s">
        <v>41</v>
      </c>
      <c r="C13">
        <v>13</v>
      </c>
    </row>
    <row r="14" spans="1:3" x14ac:dyDescent="0.4">
      <c r="A14" t="s">
        <v>42</v>
      </c>
      <c r="C14">
        <v>14</v>
      </c>
    </row>
    <row r="15" spans="1:3" x14ac:dyDescent="0.4">
      <c r="A15" t="s">
        <v>43</v>
      </c>
      <c r="C15">
        <v>15</v>
      </c>
    </row>
    <row r="16" spans="1:3" x14ac:dyDescent="0.4">
      <c r="A16" t="s">
        <v>44</v>
      </c>
    </row>
    <row r="17" spans="1:1" x14ac:dyDescent="0.4">
      <c r="A17" t="s">
        <v>45</v>
      </c>
    </row>
    <row r="18" spans="1:1" x14ac:dyDescent="0.4">
      <c r="A18" t="s">
        <v>46</v>
      </c>
    </row>
    <row r="19" spans="1:1" x14ac:dyDescent="0.4">
      <c r="A19" t="s">
        <v>47</v>
      </c>
    </row>
    <row r="20" spans="1:1" x14ac:dyDescent="0.4">
      <c r="A20" t="s">
        <v>48</v>
      </c>
    </row>
    <row r="21" spans="1:1" x14ac:dyDescent="0.4">
      <c r="A21" t="s">
        <v>49</v>
      </c>
    </row>
    <row r="22" spans="1:1" x14ac:dyDescent="0.4">
      <c r="A22" t="s">
        <v>50</v>
      </c>
    </row>
    <row r="23" spans="1:1" x14ac:dyDescent="0.4">
      <c r="A23" t="s">
        <v>51</v>
      </c>
    </row>
    <row r="24" spans="1:1" x14ac:dyDescent="0.4">
      <c r="A24" t="s">
        <v>52</v>
      </c>
    </row>
    <row r="25" spans="1:1" x14ac:dyDescent="0.4">
      <c r="A25" t="s">
        <v>53</v>
      </c>
    </row>
    <row r="26" spans="1:1" x14ac:dyDescent="0.4">
      <c r="A26" t="s">
        <v>54</v>
      </c>
    </row>
    <row r="27" spans="1:1" x14ac:dyDescent="0.4">
      <c r="A27" t="s">
        <v>55</v>
      </c>
    </row>
    <row r="28" spans="1:1" x14ac:dyDescent="0.4">
      <c r="A28" t="s">
        <v>56</v>
      </c>
    </row>
    <row r="29" spans="1:1" x14ac:dyDescent="0.4">
      <c r="A29" t="s">
        <v>57</v>
      </c>
    </row>
    <row r="30" spans="1:1" x14ac:dyDescent="0.4">
      <c r="A30" t="s">
        <v>58</v>
      </c>
    </row>
    <row r="31" spans="1:1" x14ac:dyDescent="0.4">
      <c r="A31" t="s">
        <v>59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利用内訳表</vt:lpstr>
      <vt:lpstr>Sheet1</vt:lpstr>
      <vt:lpstr>利用内訳表!Print_Area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cp:lastPrinted>2025-06-25T05:24:42Z</cp:lastPrinted>
  <dcterms:created xsi:type="dcterms:W3CDTF">2025-05-22T08:24:05Z</dcterms:created>
  <dcterms:modified xsi:type="dcterms:W3CDTF">2025-06-26T00:47:53Z</dcterms:modified>
</cp:coreProperties>
</file>