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\組織フォルダ\高齢者支援課フォルダ\課共有\03_一般会計\15_介護保険施設等整備\小規模多機能型居宅介護\R06\R6公募関係\公募要項\各表案\"/>
    </mc:Choice>
  </mc:AlternateContent>
  <xr:revisionPtr revIDLastSave="0" documentId="13_ncr:1_{1ADD070F-5F02-4CF8-9BE0-53DE6026D41C}" xr6:coauthVersionLast="36" xr6:coauthVersionMax="36" xr10:uidLastSave="{00000000-0000-0000-0000-000000000000}"/>
  <bookViews>
    <workbookView xWindow="120" yWindow="75" windowWidth="20340" windowHeight="8100" tabRatio="843" xr2:uid="{00000000-000D-0000-FFFF-FFFF00000000}"/>
  </bookViews>
  <sheets>
    <sheet name="介護報酬・家賃" sheetId="1" r:id="rId1"/>
    <sheet name="食材費・光熱水費・共益費・日常生活費" sheetId="2" r:id="rId2"/>
    <sheet name="給与費・法定福利費・福利厚生費・減価償却費・税金" sheetId="3" r:id="rId3"/>
    <sheet name="委託料・消耗品費・事務経費・その他" sheetId="4" r:id="rId4"/>
  </sheets>
  <definedNames>
    <definedName name="_xlnm.Print_Area" localSheetId="3">委託料・消耗品費・事務経費・その他!$A$1:$D$51</definedName>
    <definedName name="_xlnm.Print_Area" localSheetId="0">介護報酬・家賃!$A$1:$L$79</definedName>
    <definedName name="_xlnm.Print_Area" localSheetId="2">給与費・法定福利費・福利厚生費・減価償却費・税金!$A$1:$H$54</definedName>
    <definedName name="_xlnm.Print_Area" localSheetId="1">食材費・光熱水費・共益費・日常生活費!$A$1:$H$62</definedName>
  </definedNames>
  <calcPr calcId="191029"/>
</workbook>
</file>

<file path=xl/calcChain.xml><?xml version="1.0" encoding="utf-8"?>
<calcChain xmlns="http://schemas.openxmlformats.org/spreadsheetml/2006/main">
  <c r="C47" i="4" l="1"/>
  <c r="C33" i="4"/>
  <c r="C13" i="4"/>
  <c r="E11" i="1" l="1"/>
  <c r="E9" i="1"/>
  <c r="E8" i="1"/>
  <c r="E7" i="1"/>
  <c r="E6" i="1"/>
  <c r="E5" i="1"/>
  <c r="E10" i="1" s="1"/>
  <c r="G58" i="2" l="1"/>
  <c r="F58" i="2"/>
  <c r="F42" i="2"/>
  <c r="G42" i="2"/>
  <c r="G43" i="2" s="1"/>
  <c r="H5" i="3" l="1"/>
  <c r="G7" i="3"/>
  <c r="G8" i="3"/>
  <c r="G9" i="3"/>
  <c r="H9" i="3" s="1"/>
  <c r="E7" i="3"/>
  <c r="H7" i="3" s="1"/>
  <c r="E8" i="3"/>
  <c r="E9" i="3"/>
  <c r="G5" i="3"/>
  <c r="G6" i="3"/>
  <c r="E5" i="3"/>
  <c r="E6" i="3"/>
  <c r="H6" i="3" s="1"/>
  <c r="G4" i="3"/>
  <c r="H4" i="3" s="1"/>
  <c r="E4" i="3"/>
  <c r="F17" i="2"/>
  <c r="F18" i="2"/>
  <c r="F16" i="2"/>
  <c r="F5" i="2"/>
  <c r="F6" i="2"/>
  <c r="F4" i="2"/>
  <c r="I44" i="1"/>
  <c r="I45" i="1"/>
  <c r="I43" i="1"/>
  <c r="I37" i="1"/>
  <c r="I34" i="1"/>
  <c r="I36" i="1"/>
  <c r="I35" i="1"/>
  <c r="K24" i="1"/>
  <c r="H8" i="3" l="1"/>
  <c r="F19" i="2"/>
  <c r="F7" i="2"/>
  <c r="E12" i="1"/>
</calcChain>
</file>

<file path=xl/sharedStrings.xml><?xml version="1.0" encoding="utf-8"?>
<sst xmlns="http://schemas.openxmlformats.org/spreadsheetml/2006/main" count="326" uniqueCount="246">
  <si>
    <t>介護度⇒</t>
  </si>
  <si>
    <t>×</t>
  </si>
  <si>
    <t>=</t>
  </si>
  <si>
    <t>⇒</t>
  </si>
  <si>
    <t>●介護報酬積算根拠（例）</t>
    <rPh sb="1" eb="3">
      <t>カイゴ</t>
    </rPh>
    <rPh sb="3" eb="5">
      <t>ホウシュウ</t>
    </rPh>
    <rPh sb="5" eb="7">
      <t>セキサン</t>
    </rPh>
    <rPh sb="7" eb="9">
      <t>コンキョ</t>
    </rPh>
    <rPh sb="10" eb="11">
      <t>レイ</t>
    </rPh>
    <phoneticPr fontId="4"/>
  </si>
  <si>
    <t>例①</t>
    <rPh sb="0" eb="1">
      <t>レイ</t>
    </rPh>
    <phoneticPr fontId="4"/>
  </si>
  <si>
    <t>単位数</t>
    <rPh sb="0" eb="3">
      <t>タンイスウ</t>
    </rPh>
    <phoneticPr fontId="4"/>
  </si>
  <si>
    <t>単価(円)</t>
    <rPh sb="0" eb="2">
      <t>タンカ</t>
    </rPh>
    <rPh sb="3" eb="4">
      <t>エン</t>
    </rPh>
    <phoneticPr fontId="4"/>
  </si>
  <si>
    <t>加重配分</t>
    <rPh sb="0" eb="2">
      <t>カジュウ</t>
    </rPh>
    <rPh sb="2" eb="4">
      <t>ハイブン</t>
    </rPh>
    <phoneticPr fontId="4"/>
  </si>
  <si>
    <t>金額(円)</t>
    <rPh sb="0" eb="2">
      <t>キンガク</t>
    </rPh>
    <rPh sb="3" eb="4">
      <t>エン</t>
    </rPh>
    <phoneticPr fontId="4"/>
  </si>
  <si>
    <t>要介護1</t>
    <rPh sb="0" eb="1">
      <t>ヨウ</t>
    </rPh>
    <rPh sb="1" eb="3">
      <t>カイゴ</t>
    </rPh>
    <phoneticPr fontId="4"/>
  </si>
  <si>
    <t>要介護2</t>
    <rPh sb="0" eb="1">
      <t>ヨウ</t>
    </rPh>
    <rPh sb="1" eb="3">
      <t>カイゴ</t>
    </rPh>
    <phoneticPr fontId="4"/>
  </si>
  <si>
    <t>要介護3</t>
    <rPh sb="0" eb="1">
      <t>ヨウ</t>
    </rPh>
    <rPh sb="1" eb="3">
      <t>カイゴ</t>
    </rPh>
    <phoneticPr fontId="4"/>
  </si>
  <si>
    <t>要介護4</t>
    <rPh sb="0" eb="1">
      <t>ヨウ</t>
    </rPh>
    <rPh sb="1" eb="3">
      <t>カイゴ</t>
    </rPh>
    <phoneticPr fontId="4"/>
  </si>
  <si>
    <t>要介護5</t>
    <rPh sb="0" eb="1">
      <t>ヨウ</t>
    </rPh>
    <rPh sb="1" eb="3">
      <t>カイゴ</t>
    </rPh>
    <phoneticPr fontId="4"/>
  </si>
  <si>
    <t>平均</t>
    <rPh sb="0" eb="2">
      <t>ヘイキン</t>
    </rPh>
    <phoneticPr fontId="4"/>
  </si>
  <si>
    <t>医療連携加算</t>
    <rPh sb="0" eb="2">
      <t>イリョウ</t>
    </rPh>
    <rPh sb="2" eb="4">
      <t>レンケイ</t>
    </rPh>
    <rPh sb="4" eb="6">
      <t>カサン</t>
    </rPh>
    <phoneticPr fontId="4"/>
  </si>
  <si>
    <t>合計</t>
    <rPh sb="0" eb="2">
      <t>ゴウケイ</t>
    </rPh>
    <phoneticPr fontId="4"/>
  </si>
  <si>
    <t>○1年目の介護報酬</t>
    <rPh sb="2" eb="4">
      <t>ネンメ</t>
    </rPh>
    <rPh sb="5" eb="7">
      <t>カイゴ</t>
    </rPh>
    <rPh sb="7" eb="9">
      <t>ホウシュウ</t>
    </rPh>
    <phoneticPr fontId="4"/>
  </si>
  <si>
    <t>○２年目以降の介護報酬</t>
    <rPh sb="2" eb="4">
      <t>ネンメ</t>
    </rPh>
    <rPh sb="4" eb="6">
      <t>イコウ</t>
    </rPh>
    <rPh sb="7" eb="9">
      <t>カイゴ</t>
    </rPh>
    <rPh sb="9" eb="11">
      <t>ホウシュウ</t>
    </rPh>
    <phoneticPr fontId="4"/>
  </si>
  <si>
    <t>○要介護度別加重配分の算出根拠</t>
    <rPh sb="1" eb="4">
      <t>ヨウカイゴ</t>
    </rPh>
    <rPh sb="4" eb="5">
      <t>ド</t>
    </rPh>
    <rPh sb="5" eb="6">
      <t>ベツ</t>
    </rPh>
    <rPh sb="6" eb="8">
      <t>カジュウ</t>
    </rPh>
    <rPh sb="8" eb="10">
      <t>ハイブン</t>
    </rPh>
    <rPh sb="11" eb="13">
      <t>サンシュツ</t>
    </rPh>
    <rPh sb="13" eb="15">
      <t>コンキョ</t>
    </rPh>
    <phoneticPr fontId="4"/>
  </si>
  <si>
    <t>例②</t>
    <rPh sb="0" eb="1">
      <t>レイ</t>
    </rPh>
    <phoneticPr fontId="4"/>
  </si>
  <si>
    <t>1年</t>
    <rPh sb="1" eb="2">
      <t>ネン</t>
    </rPh>
    <phoneticPr fontId="4"/>
  </si>
  <si>
    <t>定員</t>
    <rPh sb="0" eb="2">
      <t>テイイン</t>
    </rPh>
    <phoneticPr fontId="4"/>
  </si>
  <si>
    <t>稼働率</t>
    <rPh sb="0" eb="2">
      <t>カドウ</t>
    </rPh>
    <rPh sb="2" eb="3">
      <t>リツ</t>
    </rPh>
    <phoneticPr fontId="4"/>
  </si>
  <si>
    <t>●家賃積算根拠</t>
    <rPh sb="1" eb="3">
      <t>ヤチン</t>
    </rPh>
    <rPh sb="3" eb="5">
      <t>セキサン</t>
    </rPh>
    <rPh sb="5" eb="7">
      <t>コンキョ</t>
    </rPh>
    <phoneticPr fontId="4"/>
  </si>
  <si>
    <t>【事業者整備型】</t>
    <rPh sb="1" eb="4">
      <t>ジギョウシャ</t>
    </rPh>
    <rPh sb="4" eb="6">
      <t>セイビ</t>
    </rPh>
    <rPh sb="6" eb="7">
      <t>ガタ</t>
    </rPh>
    <phoneticPr fontId="4"/>
  </si>
  <si>
    <t>金額</t>
    <rPh sb="0" eb="2">
      <t>キンガク</t>
    </rPh>
    <phoneticPr fontId="4"/>
  </si>
  <si>
    <t>補助金（※）</t>
    <rPh sb="0" eb="3">
      <t>ホジョキン</t>
    </rPh>
    <phoneticPr fontId="4"/>
  </si>
  <si>
    <t>償却年数</t>
    <rPh sb="0" eb="2">
      <t>ショウキャク</t>
    </rPh>
    <rPh sb="2" eb="4">
      <t>ネンスウ</t>
    </rPh>
    <phoneticPr fontId="4"/>
  </si>
  <si>
    <t>月数</t>
    <rPh sb="0" eb="2">
      <t>ツキスウ</t>
    </rPh>
    <phoneticPr fontId="4"/>
  </si>
  <si>
    <t>利用人数</t>
    <rPh sb="0" eb="2">
      <t>リヨウ</t>
    </rPh>
    <rPh sb="2" eb="4">
      <t>ニンズウ</t>
    </rPh>
    <phoneticPr fontId="4"/>
  </si>
  <si>
    <t>月額土地賃借料</t>
    <rPh sb="0" eb="2">
      <t>ゲツガク</t>
    </rPh>
    <rPh sb="2" eb="4">
      <t>トチ</t>
    </rPh>
    <rPh sb="4" eb="7">
      <t>チンシャクリョウ</t>
    </rPh>
    <phoneticPr fontId="4"/>
  </si>
  <si>
    <t>建物整備費</t>
    <rPh sb="0" eb="2">
      <t>タテモノ</t>
    </rPh>
    <rPh sb="2" eb="4">
      <t>セイビ</t>
    </rPh>
    <rPh sb="4" eb="5">
      <t>ヒ</t>
    </rPh>
    <phoneticPr fontId="4"/>
  </si>
  <si>
    <t>備品費</t>
    <rPh sb="0" eb="2">
      <t>ビヒン</t>
    </rPh>
    <rPh sb="2" eb="3">
      <t>ヒ</t>
    </rPh>
    <phoneticPr fontId="4"/>
  </si>
  <si>
    <t>建物修繕費</t>
    <rPh sb="0" eb="2">
      <t>タテモノ</t>
    </rPh>
    <rPh sb="2" eb="5">
      <t>シュウゼンヒ</t>
    </rPh>
    <phoneticPr fontId="4"/>
  </si>
  <si>
    <t>円</t>
    <rPh sb="0" eb="1">
      <t>エン</t>
    </rPh>
    <phoneticPr fontId="4"/>
  </si>
  <si>
    <t>【オーナー整備型】</t>
    <rPh sb="5" eb="7">
      <t>セイビ</t>
    </rPh>
    <rPh sb="7" eb="8">
      <t>ガタ</t>
    </rPh>
    <phoneticPr fontId="4"/>
  </si>
  <si>
    <t>月額建物賃借料（※）</t>
    <rPh sb="0" eb="2">
      <t>ゲツガク</t>
    </rPh>
    <rPh sb="2" eb="4">
      <t>タテモノ</t>
    </rPh>
    <rPh sb="4" eb="6">
      <t>チンシャク</t>
    </rPh>
    <rPh sb="6" eb="7">
      <t>リョウ</t>
    </rPh>
    <phoneticPr fontId="4"/>
  </si>
  <si>
    <t>○修繕費積算根拠</t>
    <rPh sb="1" eb="4">
      <t>シュウゼンヒ</t>
    </rPh>
    <rPh sb="4" eb="6">
      <t>セキサン</t>
    </rPh>
    <rPh sb="6" eb="8">
      <t>コンキョ</t>
    </rPh>
    <phoneticPr fontId="4"/>
  </si>
  <si>
    <t>○稼働率設定根拠（例）</t>
    <rPh sb="1" eb="3">
      <t>カドウ</t>
    </rPh>
    <rPh sb="3" eb="4">
      <t>リツ</t>
    </rPh>
    <rPh sb="4" eb="6">
      <t>セッテイ</t>
    </rPh>
    <rPh sb="6" eb="8">
      <t>コンキョ</t>
    </rPh>
    <rPh sb="9" eb="10">
      <t>レイ</t>
    </rPh>
    <phoneticPr fontId="4"/>
  </si>
  <si>
    <t>○生活保護受給者受入予定（例）</t>
    <rPh sb="1" eb="3">
      <t>セイカツ</t>
    </rPh>
    <rPh sb="3" eb="5">
      <t>ホゴ</t>
    </rPh>
    <rPh sb="5" eb="8">
      <t>ジュキュウシャ</t>
    </rPh>
    <rPh sb="8" eb="10">
      <t>ウケイレ</t>
    </rPh>
    <rPh sb="10" eb="12">
      <t>ヨテイ</t>
    </rPh>
    <rPh sb="13" eb="14">
      <t>レイ</t>
    </rPh>
    <phoneticPr fontId="4"/>
  </si>
  <si>
    <t>施設全体で○名（各ユニット○名）受入予定。</t>
    <rPh sb="0" eb="2">
      <t>シセツ</t>
    </rPh>
    <rPh sb="2" eb="4">
      <t>ゼンタイ</t>
    </rPh>
    <rPh sb="6" eb="7">
      <t>メイ</t>
    </rPh>
    <rPh sb="8" eb="9">
      <t>カク</t>
    </rPh>
    <rPh sb="14" eb="15">
      <t>メイ</t>
    </rPh>
    <rPh sb="16" eb="18">
      <t>ウケイレ</t>
    </rPh>
    <rPh sb="18" eb="20">
      <t>ヨテイ</t>
    </rPh>
    <phoneticPr fontId="4"/>
  </si>
  <si>
    <t>家賃：53,700円、共益費：9,800円に設定する。</t>
    <rPh sb="0" eb="2">
      <t>ヤチン</t>
    </rPh>
    <rPh sb="9" eb="10">
      <t>エン</t>
    </rPh>
    <rPh sb="11" eb="14">
      <t>キョウエキヒ</t>
    </rPh>
    <rPh sb="20" eb="21">
      <t>エン</t>
    </rPh>
    <rPh sb="22" eb="24">
      <t>セッテイ</t>
    </rPh>
    <phoneticPr fontId="4"/>
  </si>
  <si>
    <t>※家賃算定方法</t>
    <rPh sb="1" eb="3">
      <t>ヤチン</t>
    </rPh>
    <rPh sb="3" eb="5">
      <t>サンテイ</t>
    </rPh>
    <rPh sb="5" eb="7">
      <t>ホウホウ</t>
    </rPh>
    <phoneticPr fontId="4"/>
  </si>
  <si>
    <t>・家賃の算定は、「平成20年12月12日付事務連絡　認知症高齢者グループホーム整備事業審査案件の家賃等設定の考え方及びオーナー創設型における建物借地権登記について」に基づき算定し、近隣のＧＨの家賃も考慮して設定すること。</t>
    <rPh sb="1" eb="3">
      <t>ヤチン</t>
    </rPh>
    <rPh sb="4" eb="6">
      <t>サンテイ</t>
    </rPh>
    <rPh sb="9" eb="11">
      <t>ヘイセイ</t>
    </rPh>
    <rPh sb="13" eb="14">
      <t>ネン</t>
    </rPh>
    <rPh sb="16" eb="17">
      <t>ツキ</t>
    </rPh>
    <rPh sb="19" eb="20">
      <t>ヒ</t>
    </rPh>
    <rPh sb="20" eb="21">
      <t>ツ</t>
    </rPh>
    <rPh sb="21" eb="23">
      <t>ジム</t>
    </rPh>
    <rPh sb="23" eb="25">
      <t>レンラク</t>
    </rPh>
    <rPh sb="26" eb="39">
      <t>ニ</t>
    </rPh>
    <rPh sb="39" eb="41">
      <t>セイビ</t>
    </rPh>
    <rPh sb="41" eb="43">
      <t>ジギョウ</t>
    </rPh>
    <rPh sb="43" eb="45">
      <t>シンサ</t>
    </rPh>
    <rPh sb="45" eb="47">
      <t>アンケン</t>
    </rPh>
    <rPh sb="48" eb="50">
      <t>ヤチン</t>
    </rPh>
    <rPh sb="50" eb="51">
      <t>トウ</t>
    </rPh>
    <rPh sb="51" eb="53">
      <t>セッテイ</t>
    </rPh>
    <rPh sb="54" eb="55">
      <t>カンガ</t>
    </rPh>
    <rPh sb="56" eb="57">
      <t>カタ</t>
    </rPh>
    <rPh sb="57" eb="58">
      <t>オヨ</t>
    </rPh>
    <rPh sb="63" eb="65">
      <t>ソウセツ</t>
    </rPh>
    <rPh sb="65" eb="66">
      <t>カタ</t>
    </rPh>
    <rPh sb="70" eb="72">
      <t>タテモノ</t>
    </rPh>
    <rPh sb="72" eb="75">
      <t>シャクチケン</t>
    </rPh>
    <rPh sb="75" eb="77">
      <t>トウキ</t>
    </rPh>
    <rPh sb="83" eb="84">
      <t>モト</t>
    </rPh>
    <rPh sb="86" eb="88">
      <t>サンテイ</t>
    </rPh>
    <rPh sb="90" eb="92">
      <t>キンリン</t>
    </rPh>
    <rPh sb="96" eb="98">
      <t>ヤチン</t>
    </rPh>
    <rPh sb="99" eb="101">
      <t>コウリョ</t>
    </rPh>
    <rPh sb="103" eb="105">
      <t>セッテイ</t>
    </rPh>
    <phoneticPr fontId="4"/>
  </si>
  <si>
    <t>【事業者創設型】</t>
    <rPh sb="1" eb="4">
      <t>ジギョウシャ</t>
    </rPh>
    <rPh sb="4" eb="6">
      <t>ソウセツ</t>
    </rPh>
    <rPh sb="6" eb="7">
      <t>カタ</t>
    </rPh>
    <phoneticPr fontId="4"/>
  </si>
  <si>
    <t>○土地を購入して整備する場合</t>
    <rPh sb="1" eb="3">
      <t>トチ</t>
    </rPh>
    <rPh sb="4" eb="6">
      <t>コウニュウ</t>
    </rPh>
    <rPh sb="8" eb="10">
      <t>セイビ</t>
    </rPh>
    <rPh sb="12" eb="14">
      <t>バアイ</t>
    </rPh>
    <phoneticPr fontId="4"/>
  </si>
  <si>
    <t>　（土地購入費＋建物整備費＋備品費）÷償却年数÷１２ヶ月÷利用人数＋建物修繕費等の管理費</t>
    <rPh sb="2" eb="4">
      <t>トチ</t>
    </rPh>
    <rPh sb="4" eb="6">
      <t>コウニュウ</t>
    </rPh>
    <rPh sb="6" eb="7">
      <t>ヒ</t>
    </rPh>
    <rPh sb="8" eb="10">
      <t>タテモノ</t>
    </rPh>
    <rPh sb="10" eb="13">
      <t>セイビヒ</t>
    </rPh>
    <rPh sb="14" eb="16">
      <t>ビヒン</t>
    </rPh>
    <rPh sb="16" eb="17">
      <t>ヒ</t>
    </rPh>
    <rPh sb="19" eb="21">
      <t>ショウキャク</t>
    </rPh>
    <rPh sb="21" eb="23">
      <t>ネンスウ</t>
    </rPh>
    <rPh sb="27" eb="28">
      <t>ゲツ</t>
    </rPh>
    <rPh sb="29" eb="31">
      <t>リヨウ</t>
    </rPh>
    <rPh sb="31" eb="33">
      <t>ニンズウ</t>
    </rPh>
    <rPh sb="34" eb="36">
      <t>タテモノ</t>
    </rPh>
    <rPh sb="36" eb="39">
      <t>シュウゼンヒ</t>
    </rPh>
    <rPh sb="39" eb="40">
      <t>トウ</t>
    </rPh>
    <rPh sb="41" eb="43">
      <t>カンリ</t>
    </rPh>
    <rPh sb="43" eb="44">
      <t>ヒ</t>
    </rPh>
    <phoneticPr fontId="4"/>
  </si>
  <si>
    <t>○土地を賃借して整備する場合</t>
    <rPh sb="1" eb="3">
      <t>トチ</t>
    </rPh>
    <rPh sb="4" eb="6">
      <t>チンシャク</t>
    </rPh>
    <rPh sb="8" eb="10">
      <t>セイビ</t>
    </rPh>
    <rPh sb="12" eb="14">
      <t>バアイ</t>
    </rPh>
    <phoneticPr fontId="4"/>
  </si>
  <si>
    <t>　月額土地賃借料÷利用人数÷稼働率＋（建物整備費＋備品費）÷償却年数÷１２ヶ月÷利用人数÷稼働率＋建物修繕費等の管理費</t>
    <rPh sb="1" eb="3">
      <t>ゲツガク</t>
    </rPh>
    <rPh sb="3" eb="5">
      <t>トチ</t>
    </rPh>
    <rPh sb="5" eb="7">
      <t>チンシャク</t>
    </rPh>
    <rPh sb="7" eb="8">
      <t>リョウ</t>
    </rPh>
    <rPh sb="9" eb="11">
      <t>リヨウ</t>
    </rPh>
    <rPh sb="11" eb="13">
      <t>ニンズウ</t>
    </rPh>
    <rPh sb="14" eb="16">
      <t>カドウ</t>
    </rPh>
    <rPh sb="16" eb="17">
      <t>リツ</t>
    </rPh>
    <rPh sb="19" eb="21">
      <t>タテモノ</t>
    </rPh>
    <rPh sb="21" eb="24">
      <t>セイビヒ</t>
    </rPh>
    <rPh sb="25" eb="27">
      <t>ビヒン</t>
    </rPh>
    <rPh sb="27" eb="28">
      <t>ヒ</t>
    </rPh>
    <rPh sb="30" eb="32">
      <t>ショウキャク</t>
    </rPh>
    <rPh sb="32" eb="34">
      <t>ネンスウ</t>
    </rPh>
    <rPh sb="38" eb="39">
      <t>ゲツ</t>
    </rPh>
    <rPh sb="40" eb="42">
      <t>リヨウ</t>
    </rPh>
    <rPh sb="42" eb="44">
      <t>ニンズウ</t>
    </rPh>
    <rPh sb="45" eb="47">
      <t>カドウ</t>
    </rPh>
    <rPh sb="47" eb="48">
      <t>リツ</t>
    </rPh>
    <rPh sb="49" eb="51">
      <t>タテモノ</t>
    </rPh>
    <rPh sb="51" eb="54">
      <t>シュウゼンヒ</t>
    </rPh>
    <rPh sb="54" eb="55">
      <t>トウ</t>
    </rPh>
    <rPh sb="56" eb="58">
      <t>カンリ</t>
    </rPh>
    <rPh sb="58" eb="59">
      <t>ヒ</t>
    </rPh>
    <phoneticPr fontId="4"/>
  </si>
  <si>
    <t>【オーナー型】</t>
    <rPh sb="5" eb="6">
      <t>カタ</t>
    </rPh>
    <phoneticPr fontId="4"/>
  </si>
  <si>
    <t>　月額建物賃借料÷利用人数÷稼働率＋備品費÷償却年数÷１２ヶ月÷利用人数÷稼働率＋建物修繕費等の管理費</t>
    <rPh sb="1" eb="3">
      <t>ゲツガク</t>
    </rPh>
    <rPh sb="3" eb="5">
      <t>タテモノ</t>
    </rPh>
    <rPh sb="5" eb="7">
      <t>チンシャク</t>
    </rPh>
    <rPh sb="7" eb="8">
      <t>リョウ</t>
    </rPh>
    <rPh sb="9" eb="11">
      <t>リヨウ</t>
    </rPh>
    <rPh sb="11" eb="13">
      <t>ニンズウ</t>
    </rPh>
    <rPh sb="14" eb="16">
      <t>カドウ</t>
    </rPh>
    <rPh sb="16" eb="17">
      <t>リツ</t>
    </rPh>
    <rPh sb="18" eb="20">
      <t>ビヒン</t>
    </rPh>
    <rPh sb="20" eb="21">
      <t>ヒ</t>
    </rPh>
    <rPh sb="22" eb="24">
      <t>ショウキャク</t>
    </rPh>
    <rPh sb="24" eb="26">
      <t>ネンスウ</t>
    </rPh>
    <rPh sb="30" eb="31">
      <t>ゲツ</t>
    </rPh>
    <rPh sb="32" eb="34">
      <t>リヨウ</t>
    </rPh>
    <rPh sb="34" eb="36">
      <t>ニンズウ</t>
    </rPh>
    <rPh sb="37" eb="39">
      <t>カドウ</t>
    </rPh>
    <rPh sb="39" eb="40">
      <t>リツ</t>
    </rPh>
    <rPh sb="41" eb="43">
      <t>タテモノ</t>
    </rPh>
    <rPh sb="43" eb="46">
      <t>シュウゼンヒ</t>
    </rPh>
    <rPh sb="46" eb="47">
      <t>トウ</t>
    </rPh>
    <rPh sb="48" eb="50">
      <t>カンリ</t>
    </rPh>
    <rPh sb="50" eb="51">
      <t>ヒ</t>
    </rPh>
    <phoneticPr fontId="4"/>
  </si>
  <si>
    <t>（注意）</t>
    <rPh sb="1" eb="3">
      <t>チュウイ</t>
    </rPh>
    <phoneticPr fontId="4"/>
  </si>
  <si>
    <t>・建物修繕費等の管理費に業務委託（EV保守点検費等）は含みません。</t>
    <rPh sb="1" eb="3">
      <t>タテモノ</t>
    </rPh>
    <rPh sb="3" eb="5">
      <t>シュウゼン</t>
    </rPh>
    <rPh sb="5" eb="6">
      <t>ヒ</t>
    </rPh>
    <rPh sb="6" eb="7">
      <t>トウ</t>
    </rPh>
    <rPh sb="8" eb="10">
      <t>カンリ</t>
    </rPh>
    <rPh sb="10" eb="11">
      <t>ヒ</t>
    </rPh>
    <rPh sb="12" eb="14">
      <t>ギョウム</t>
    </rPh>
    <rPh sb="14" eb="16">
      <t>イタク</t>
    </rPh>
    <rPh sb="19" eb="21">
      <t>ホシュ</t>
    </rPh>
    <rPh sb="21" eb="23">
      <t>テンケン</t>
    </rPh>
    <rPh sb="23" eb="24">
      <t>ヒ</t>
    </rPh>
    <rPh sb="24" eb="25">
      <t>トウ</t>
    </rPh>
    <rPh sb="27" eb="28">
      <t>フク</t>
    </rPh>
    <phoneticPr fontId="4"/>
  </si>
  <si>
    <t>・積算された数字と、地域の相場（補助金で設立したGHの平均家賃）を十分考慮して微調整してください。</t>
    <rPh sb="1" eb="3">
      <t>セキサン</t>
    </rPh>
    <rPh sb="6" eb="8">
      <t>スウジ</t>
    </rPh>
    <rPh sb="10" eb="12">
      <t>チイキ</t>
    </rPh>
    <rPh sb="13" eb="15">
      <t>ソウバ</t>
    </rPh>
    <rPh sb="16" eb="19">
      <t>ホジョキン</t>
    </rPh>
    <rPh sb="20" eb="22">
      <t>セツリツ</t>
    </rPh>
    <rPh sb="27" eb="29">
      <t>ヘイキン</t>
    </rPh>
    <rPh sb="29" eb="31">
      <t>ヤチン</t>
    </rPh>
    <rPh sb="33" eb="35">
      <t>ジュウブン</t>
    </rPh>
    <rPh sb="35" eb="37">
      <t>コウリョ</t>
    </rPh>
    <rPh sb="39" eb="42">
      <t>ビチョウセイ</t>
    </rPh>
    <phoneticPr fontId="4"/>
  </si>
  <si>
    <t>・稼働率は収支シュミレーション（２年目以降）の数字と合わせてください。</t>
    <rPh sb="1" eb="3">
      <t>カドウ</t>
    </rPh>
    <rPh sb="3" eb="4">
      <t>リツ</t>
    </rPh>
    <rPh sb="5" eb="15">
      <t>シュ</t>
    </rPh>
    <rPh sb="17" eb="19">
      <t>ネンメ</t>
    </rPh>
    <rPh sb="19" eb="21">
      <t>イコウ</t>
    </rPh>
    <rPh sb="23" eb="25">
      <t>スウジ</t>
    </rPh>
    <rPh sb="26" eb="27">
      <t>ア</t>
    </rPh>
    <phoneticPr fontId="4"/>
  </si>
  <si>
    <t>・オーナー型の場合は、月額建物賃料の積算根拠も提出してください。</t>
    <rPh sb="5" eb="6">
      <t>カタ</t>
    </rPh>
    <rPh sb="7" eb="9">
      <t>バアイ</t>
    </rPh>
    <rPh sb="11" eb="13">
      <t>ゲツガク</t>
    </rPh>
    <rPh sb="13" eb="15">
      <t>タテモノ</t>
    </rPh>
    <rPh sb="15" eb="17">
      <t>チンリョウ</t>
    </rPh>
    <rPh sb="18" eb="20">
      <t>セキサン</t>
    </rPh>
    <rPh sb="20" eb="22">
      <t>コンキョ</t>
    </rPh>
    <rPh sb="23" eb="25">
      <t>テイシュツ</t>
    </rPh>
    <phoneticPr fontId="4"/>
  </si>
  <si>
    <t>●食材費積算根拠（例）</t>
    <rPh sb="1" eb="3">
      <t>ショクザイ</t>
    </rPh>
    <rPh sb="3" eb="4">
      <t>ヒ</t>
    </rPh>
    <rPh sb="4" eb="6">
      <t>セキサン</t>
    </rPh>
    <rPh sb="6" eb="8">
      <t>コンキョ</t>
    </rPh>
    <rPh sb="9" eb="10">
      <t>レイ</t>
    </rPh>
    <phoneticPr fontId="4"/>
  </si>
  <si>
    <t>月額単価</t>
    <rPh sb="0" eb="2">
      <t>ゲツガク</t>
    </rPh>
    <rPh sb="2" eb="4">
      <t>タンカ</t>
    </rPh>
    <phoneticPr fontId="4"/>
  </si>
  <si>
    <t>1人当たりの負担額</t>
    <rPh sb="1" eb="2">
      <t>ニン</t>
    </rPh>
    <rPh sb="2" eb="3">
      <t>ア</t>
    </rPh>
    <rPh sb="6" eb="8">
      <t>フタン</t>
    </rPh>
    <rPh sb="8" eb="9">
      <t>ガク</t>
    </rPh>
    <phoneticPr fontId="4"/>
  </si>
  <si>
    <t>朝食</t>
    <rPh sb="0" eb="2">
      <t>チョウショク</t>
    </rPh>
    <phoneticPr fontId="4"/>
  </si>
  <si>
    <t>÷</t>
  </si>
  <si>
    <t>昼食</t>
    <rPh sb="0" eb="2">
      <t>チュウショク</t>
    </rPh>
    <phoneticPr fontId="4"/>
  </si>
  <si>
    <t>夕食</t>
    <rPh sb="0" eb="2">
      <t>ユウショク</t>
    </rPh>
    <phoneticPr fontId="4"/>
  </si>
  <si>
    <t>↓</t>
  </si>
  <si>
    <t>※朝食、昼食、夕食の月額単価は、既存のグループホームの実費等を参考に設定する。</t>
    <rPh sb="1" eb="3">
      <t>チョウショク</t>
    </rPh>
    <rPh sb="4" eb="6">
      <t>チュウショク</t>
    </rPh>
    <rPh sb="7" eb="9">
      <t>ユウショク</t>
    </rPh>
    <rPh sb="10" eb="12">
      <t>ゲツガク</t>
    </rPh>
    <rPh sb="12" eb="14">
      <t>タンカ</t>
    </rPh>
    <rPh sb="16" eb="18">
      <t>キゾン</t>
    </rPh>
    <rPh sb="27" eb="29">
      <t>ジッピ</t>
    </rPh>
    <rPh sb="29" eb="30">
      <t>トウ</t>
    </rPh>
    <rPh sb="31" eb="33">
      <t>サンコウ</t>
    </rPh>
    <rPh sb="34" eb="36">
      <t>セッテイ</t>
    </rPh>
    <phoneticPr fontId="4"/>
  </si>
  <si>
    <t>●光熱水費積算根拠（例）</t>
    <rPh sb="1" eb="3">
      <t>コウネツ</t>
    </rPh>
    <rPh sb="3" eb="4">
      <t>ミズ</t>
    </rPh>
    <rPh sb="4" eb="5">
      <t>ヒ</t>
    </rPh>
    <rPh sb="5" eb="7">
      <t>セキサン</t>
    </rPh>
    <rPh sb="7" eb="9">
      <t>コンキョ</t>
    </rPh>
    <rPh sb="10" eb="11">
      <t>レイ</t>
    </rPh>
    <phoneticPr fontId="4"/>
  </si>
  <si>
    <t>電気代</t>
    <rPh sb="0" eb="3">
      <t>デンキダイ</t>
    </rPh>
    <phoneticPr fontId="4"/>
  </si>
  <si>
    <t>水道代</t>
  </si>
  <si>
    <t>ガス代　　</t>
  </si>
  <si>
    <t>※電気代、水道代、ガス代の月額単価は、既存のグループホームの実費等を参考に設定する。</t>
    <rPh sb="1" eb="4">
      <t>デンキダイ</t>
    </rPh>
    <rPh sb="5" eb="7">
      <t>スイドウ</t>
    </rPh>
    <rPh sb="7" eb="8">
      <t>ダイ</t>
    </rPh>
    <rPh sb="11" eb="12">
      <t>ダイ</t>
    </rPh>
    <rPh sb="13" eb="15">
      <t>ゲツガク</t>
    </rPh>
    <rPh sb="15" eb="17">
      <t>タンカ</t>
    </rPh>
    <rPh sb="19" eb="21">
      <t>キゾン</t>
    </rPh>
    <rPh sb="30" eb="32">
      <t>ジッピ</t>
    </rPh>
    <rPh sb="32" eb="33">
      <t>トウ</t>
    </rPh>
    <rPh sb="34" eb="36">
      <t>サンコウ</t>
    </rPh>
    <rPh sb="37" eb="39">
      <t>セッテイ</t>
    </rPh>
    <phoneticPr fontId="4"/>
  </si>
  <si>
    <t>●共益費積算根拠（例）</t>
    <rPh sb="1" eb="4">
      <t>キョウエキヒ</t>
    </rPh>
    <rPh sb="4" eb="6">
      <t>セキサン</t>
    </rPh>
    <rPh sb="6" eb="8">
      <t>コンキョ</t>
    </rPh>
    <rPh sb="9" eb="10">
      <t>レイ</t>
    </rPh>
    <phoneticPr fontId="4"/>
  </si>
  <si>
    <t>項目</t>
    <rPh sb="0" eb="2">
      <t>コウモク</t>
    </rPh>
    <phoneticPr fontId="4"/>
  </si>
  <si>
    <t>内   容</t>
    <rPh sb="0" eb="1">
      <t>ウチ</t>
    </rPh>
    <rPh sb="4" eb="5">
      <t>カタチ</t>
    </rPh>
    <phoneticPr fontId="4"/>
  </si>
  <si>
    <t>年間</t>
    <rPh sb="0" eb="2">
      <t>ネンカン</t>
    </rPh>
    <phoneticPr fontId="4"/>
  </si>
  <si>
    <t>月額</t>
    <rPh sb="0" eb="2">
      <t>ゲツガク</t>
    </rPh>
    <phoneticPr fontId="4"/>
  </si>
  <si>
    <t>共用備品・設備費</t>
    <rPh sb="0" eb="2">
      <t>キョウヨウ</t>
    </rPh>
    <rPh sb="2" eb="4">
      <t>ビヒン</t>
    </rPh>
    <rPh sb="5" eb="7">
      <t>セツビ</t>
    </rPh>
    <rPh sb="7" eb="8">
      <t>ヒ</t>
    </rPh>
    <phoneticPr fontId="4"/>
  </si>
  <si>
    <t>カーテンリース料</t>
    <rPh sb="7" eb="8">
      <t>リョウ</t>
    </rPh>
    <phoneticPr fontId="4"/>
  </si>
  <si>
    <t>年間2回の取り換え</t>
    <rPh sb="0" eb="2">
      <t>ネンカン</t>
    </rPh>
    <rPh sb="3" eb="4">
      <t>カイ</t>
    </rPh>
    <rPh sb="5" eb="6">
      <t>ト</t>
    </rPh>
    <rPh sb="7" eb="8">
      <t>カ</t>
    </rPh>
    <phoneticPr fontId="4"/>
  </si>
  <si>
    <t>電話機リース料</t>
    <rPh sb="0" eb="2">
      <t>デンワ</t>
    </rPh>
    <rPh sb="2" eb="3">
      <t>キ</t>
    </rPh>
    <rPh sb="6" eb="7">
      <t>リョウ</t>
    </rPh>
    <phoneticPr fontId="4"/>
  </si>
  <si>
    <t>4台設置</t>
    <rPh sb="1" eb="2">
      <t>ダイ</t>
    </rPh>
    <rPh sb="2" eb="4">
      <t>セッチ</t>
    </rPh>
    <phoneticPr fontId="4"/>
  </si>
  <si>
    <t>セキュリティシステム</t>
  </si>
  <si>
    <t>通報システム</t>
    <rPh sb="0" eb="2">
      <t>ツウホウ</t>
    </rPh>
    <phoneticPr fontId="4"/>
  </si>
  <si>
    <t>消耗品</t>
    <rPh sb="0" eb="2">
      <t>ショウモウ</t>
    </rPh>
    <rPh sb="2" eb="3">
      <t>ヒン</t>
    </rPh>
    <phoneticPr fontId="4"/>
  </si>
  <si>
    <t>電球、蛍光灯、浄水器タンク等</t>
    <rPh sb="0" eb="2">
      <t>デンキュウ</t>
    </rPh>
    <rPh sb="3" eb="6">
      <t>ケイコウトウ</t>
    </rPh>
    <rPh sb="7" eb="10">
      <t>ジョウスイキ</t>
    </rPh>
    <rPh sb="13" eb="14">
      <t>トウ</t>
    </rPh>
    <phoneticPr fontId="4"/>
  </si>
  <si>
    <t>玄関マット等リース料</t>
    <rPh sb="0" eb="2">
      <t>ゲンカン</t>
    </rPh>
    <rPh sb="5" eb="6">
      <t>トウ</t>
    </rPh>
    <rPh sb="9" eb="10">
      <t>リョウ</t>
    </rPh>
    <phoneticPr fontId="4"/>
  </si>
  <si>
    <t>玄関マット2、脱衣所マット2</t>
    <rPh sb="0" eb="2">
      <t>ゲンカン</t>
    </rPh>
    <rPh sb="7" eb="9">
      <t>ダツイ</t>
    </rPh>
    <rPh sb="9" eb="10">
      <t>ジョ</t>
    </rPh>
    <phoneticPr fontId="4"/>
  </si>
  <si>
    <t>車両維持費</t>
    <rPh sb="0" eb="2">
      <t>シャリョウ</t>
    </rPh>
    <rPh sb="2" eb="5">
      <t>イジヒ</t>
    </rPh>
    <phoneticPr fontId="4"/>
  </si>
  <si>
    <t>車両（メンテナンス込）</t>
    <rPh sb="0" eb="2">
      <t>シャリョウ</t>
    </rPh>
    <rPh sb="9" eb="10">
      <t>コミ</t>
    </rPh>
    <phoneticPr fontId="4"/>
  </si>
  <si>
    <t>7人乗り1台　5人乗り1台</t>
    <rPh sb="1" eb="2">
      <t>ニン</t>
    </rPh>
    <rPh sb="2" eb="3">
      <t>ノ</t>
    </rPh>
    <rPh sb="5" eb="6">
      <t>ダイ</t>
    </rPh>
    <rPh sb="8" eb="9">
      <t>ニン</t>
    </rPh>
    <rPh sb="9" eb="10">
      <t>ノ</t>
    </rPh>
    <rPh sb="12" eb="13">
      <t>ダイ</t>
    </rPh>
    <phoneticPr fontId="4"/>
  </si>
  <si>
    <t>ガソリン代</t>
    <rPh sb="4" eb="5">
      <t>ダイ</t>
    </rPh>
    <phoneticPr fontId="4"/>
  </si>
  <si>
    <t>駐車場代</t>
    <rPh sb="0" eb="2">
      <t>チュウシャ</t>
    </rPh>
    <rPh sb="2" eb="3">
      <t>ジョウ</t>
    </rPh>
    <rPh sb="3" eb="4">
      <t>ダイ</t>
    </rPh>
    <phoneticPr fontId="4"/>
  </si>
  <si>
    <t>共用車両分　2台</t>
    <rPh sb="0" eb="2">
      <t>キョウヨウ</t>
    </rPh>
    <rPh sb="2" eb="4">
      <t>シャリョウ</t>
    </rPh>
    <rPh sb="4" eb="5">
      <t>ブン</t>
    </rPh>
    <rPh sb="7" eb="8">
      <t>ダイ</t>
    </rPh>
    <phoneticPr fontId="4"/>
  </si>
  <si>
    <t>設備保守点検</t>
  </si>
  <si>
    <t>エレベーター保守点検料</t>
    <rPh sb="6" eb="8">
      <t>ホシュ</t>
    </rPh>
    <rPh sb="8" eb="10">
      <t>テンケン</t>
    </rPh>
    <rPh sb="10" eb="11">
      <t>リョウ</t>
    </rPh>
    <phoneticPr fontId="4"/>
  </si>
  <si>
    <t>機械浴槽保守点検料</t>
    <rPh sb="0" eb="2">
      <t>キカイ</t>
    </rPh>
    <rPh sb="2" eb="4">
      <t>ヨクソウ</t>
    </rPh>
    <rPh sb="4" eb="6">
      <t>ホシュ</t>
    </rPh>
    <rPh sb="6" eb="8">
      <t>テンケン</t>
    </rPh>
    <rPh sb="8" eb="9">
      <t>リョウ</t>
    </rPh>
    <phoneticPr fontId="4"/>
  </si>
  <si>
    <t>防災設備保守料</t>
    <rPh sb="0" eb="2">
      <t>ボウサイ</t>
    </rPh>
    <rPh sb="2" eb="4">
      <t>セツビ</t>
    </rPh>
    <rPh sb="4" eb="6">
      <t>ホシュ</t>
    </rPh>
    <rPh sb="6" eb="7">
      <t>リョウ</t>
    </rPh>
    <phoneticPr fontId="4"/>
  </si>
  <si>
    <t>空調機保守料</t>
    <rPh sb="0" eb="3">
      <t>クウチョウキ</t>
    </rPh>
    <rPh sb="3" eb="5">
      <t>ホシュ</t>
    </rPh>
    <rPh sb="5" eb="6">
      <t>リョウ</t>
    </rPh>
    <phoneticPr fontId="4"/>
  </si>
  <si>
    <t>業務委託</t>
    <rPh sb="0" eb="2">
      <t>ギョウム</t>
    </rPh>
    <rPh sb="2" eb="4">
      <t>イタク</t>
    </rPh>
    <phoneticPr fontId="4"/>
  </si>
  <si>
    <t>共用部分清掃委託料</t>
    <rPh sb="0" eb="2">
      <t>キョウヨウ</t>
    </rPh>
    <rPh sb="2" eb="4">
      <t>ブブン</t>
    </rPh>
    <rPh sb="4" eb="6">
      <t>セイソウ</t>
    </rPh>
    <rPh sb="6" eb="9">
      <t>イタクリョウ</t>
    </rPh>
    <phoneticPr fontId="4"/>
  </si>
  <si>
    <t>床ワックス等年２回</t>
    <rPh sb="0" eb="1">
      <t>ユカ</t>
    </rPh>
    <rPh sb="5" eb="6">
      <t>トウ</t>
    </rPh>
    <rPh sb="6" eb="7">
      <t>ネン</t>
    </rPh>
    <rPh sb="8" eb="9">
      <t>カイ</t>
    </rPh>
    <phoneticPr fontId="4"/>
  </si>
  <si>
    <t>植栽維持管理費</t>
    <rPh sb="0" eb="2">
      <t>ショクサイ</t>
    </rPh>
    <rPh sb="2" eb="4">
      <t>イジ</t>
    </rPh>
    <rPh sb="4" eb="7">
      <t>カンリヒ</t>
    </rPh>
    <phoneticPr fontId="4"/>
  </si>
  <si>
    <t>年２回</t>
    <rPh sb="0" eb="1">
      <t>ネン</t>
    </rPh>
    <rPh sb="2" eb="3">
      <t>カイ</t>
    </rPh>
    <phoneticPr fontId="4"/>
  </si>
  <si>
    <t>合　　　計</t>
    <rPh sb="0" eb="1">
      <t>アイ</t>
    </rPh>
    <rPh sb="4" eb="5">
      <t>ケイ</t>
    </rPh>
    <phoneticPr fontId="4"/>
  </si>
  <si>
    <t>共益費は「居住者がともに直接的に利益を受けている外灯・エレベーターなど共用部分の維持・管理のために支出する費用」を意味します。グループホームに係る費用を全て共益費として徴収するのではなく、バランスのとれた積算が必要となります。</t>
    <rPh sb="0" eb="3">
      <t>キョウエキヒ</t>
    </rPh>
    <rPh sb="12" eb="14">
      <t>チョクセツ</t>
    </rPh>
    <rPh sb="14" eb="15">
      <t>テキ</t>
    </rPh>
    <rPh sb="57" eb="59">
      <t>イミ</t>
    </rPh>
    <rPh sb="71" eb="72">
      <t>カカ</t>
    </rPh>
    <rPh sb="73" eb="75">
      <t>ヒヨウ</t>
    </rPh>
    <rPh sb="76" eb="77">
      <t>スベ</t>
    </rPh>
    <rPh sb="78" eb="81">
      <t>キョウエキヒ</t>
    </rPh>
    <rPh sb="84" eb="86">
      <t>チョウシュウ</t>
    </rPh>
    <rPh sb="102" eb="104">
      <t>セキサン</t>
    </rPh>
    <rPh sb="105" eb="107">
      <t>ヒツヨウ</t>
    </rPh>
    <phoneticPr fontId="4"/>
  </si>
  <si>
    <t>●その他日常生活費積算根拠（例）</t>
    <rPh sb="3" eb="4">
      <t>タ</t>
    </rPh>
    <rPh sb="4" eb="6">
      <t>ニチジョウ</t>
    </rPh>
    <rPh sb="6" eb="9">
      <t>セイカツヒ</t>
    </rPh>
    <rPh sb="9" eb="11">
      <t>セキサン</t>
    </rPh>
    <rPh sb="11" eb="13">
      <t>コンキョ</t>
    </rPh>
    <rPh sb="14" eb="15">
      <t>レイ</t>
    </rPh>
    <phoneticPr fontId="4"/>
  </si>
  <si>
    <t>消耗品費・娯楽費</t>
    <rPh sb="0" eb="2">
      <t>ショウモウ</t>
    </rPh>
    <rPh sb="2" eb="3">
      <t>ヒン</t>
    </rPh>
    <rPh sb="3" eb="4">
      <t>ヒ</t>
    </rPh>
    <rPh sb="5" eb="8">
      <t>ゴラクヒ</t>
    </rPh>
    <phoneticPr fontId="4"/>
  </si>
  <si>
    <t>おむつ代</t>
    <rPh sb="3" eb="4">
      <t>ダイ</t>
    </rPh>
    <phoneticPr fontId="4"/>
  </si>
  <si>
    <t>　</t>
  </si>
  <si>
    <t>イベント・行事経費</t>
    <rPh sb="5" eb="7">
      <t>ギョウジ</t>
    </rPh>
    <rPh sb="7" eb="9">
      <t>ケイヒ</t>
    </rPh>
    <phoneticPr fontId="4"/>
  </si>
  <si>
    <t>年６回</t>
    <rPh sb="0" eb="1">
      <t>ネン</t>
    </rPh>
    <rPh sb="2" eb="3">
      <t>カイ</t>
    </rPh>
    <phoneticPr fontId="4"/>
  </si>
  <si>
    <t>理美容代</t>
    <rPh sb="0" eb="1">
      <t>リ</t>
    </rPh>
    <rPh sb="1" eb="3">
      <t>ビヨウ</t>
    </rPh>
    <rPh sb="3" eb="4">
      <t>ダイ</t>
    </rPh>
    <phoneticPr fontId="4"/>
  </si>
  <si>
    <t>その他</t>
    <rPh sb="2" eb="3">
      <t>タ</t>
    </rPh>
    <phoneticPr fontId="4"/>
  </si>
  <si>
    <t>嗜好品</t>
    <rPh sb="0" eb="3">
      <t>シコウヒン</t>
    </rPh>
    <phoneticPr fontId="4"/>
  </si>
  <si>
    <t>その他日常生活費は実費ですので、清算を必要とします。</t>
    <rPh sb="2" eb="3">
      <t>タ</t>
    </rPh>
    <rPh sb="3" eb="5">
      <t>ニチジョウ</t>
    </rPh>
    <rPh sb="5" eb="8">
      <t>セイカツヒ</t>
    </rPh>
    <rPh sb="9" eb="11">
      <t>ジッピ</t>
    </rPh>
    <rPh sb="16" eb="18">
      <t>セイサン</t>
    </rPh>
    <rPh sb="19" eb="21">
      <t>ヒツヨウ</t>
    </rPh>
    <phoneticPr fontId="4"/>
  </si>
  <si>
    <t>●給与費積算根拠（例）</t>
    <rPh sb="1" eb="4">
      <t>キュウヨヒ</t>
    </rPh>
    <rPh sb="4" eb="6">
      <t>セキサン</t>
    </rPh>
    <rPh sb="6" eb="8">
      <t>コンキョ</t>
    </rPh>
    <rPh sb="9" eb="10">
      <t>レイ</t>
    </rPh>
    <phoneticPr fontId="4"/>
  </si>
  <si>
    <t>人数
A</t>
    <rPh sb="0" eb="2">
      <t>ニンズウ</t>
    </rPh>
    <phoneticPr fontId="4"/>
  </si>
  <si>
    <t>月給
B</t>
    <rPh sb="0" eb="2">
      <t>ゲッキュウ</t>
    </rPh>
    <phoneticPr fontId="4"/>
  </si>
  <si>
    <t>月給計
C=A×B</t>
    <rPh sb="0" eb="1">
      <t>ツキ</t>
    </rPh>
    <rPh sb="1" eb="2">
      <t>キュウ</t>
    </rPh>
    <rPh sb="2" eb="3">
      <t>ケイ</t>
    </rPh>
    <phoneticPr fontId="4"/>
  </si>
  <si>
    <t>賞与
D</t>
    <rPh sb="0" eb="2">
      <t>ショウヨ</t>
    </rPh>
    <phoneticPr fontId="4"/>
  </si>
  <si>
    <t>賞与計
E=A×D</t>
    <rPh sb="0" eb="2">
      <t>ショウヨ</t>
    </rPh>
    <rPh sb="2" eb="3">
      <t>ケイ</t>
    </rPh>
    <phoneticPr fontId="4"/>
  </si>
  <si>
    <t>年額
C×12月+E</t>
    <rPh sb="0" eb="2">
      <t>ネンガク</t>
    </rPh>
    <rPh sb="7" eb="8">
      <t>ゲツ</t>
    </rPh>
    <phoneticPr fontId="4"/>
  </si>
  <si>
    <t>正社員</t>
    <rPh sb="0" eb="3">
      <t>セイシャイン</t>
    </rPh>
    <phoneticPr fontId="4"/>
  </si>
  <si>
    <t>常勤（管理者）</t>
    <rPh sb="0" eb="2">
      <t>ジョウキン</t>
    </rPh>
    <rPh sb="3" eb="6">
      <t>カンリシャ</t>
    </rPh>
    <phoneticPr fontId="4"/>
  </si>
  <si>
    <t>常勤（計画作成担当者）</t>
    <rPh sb="0" eb="2">
      <t>ジョウキン</t>
    </rPh>
    <rPh sb="3" eb="5">
      <t>ケ</t>
    </rPh>
    <rPh sb="5" eb="7">
      <t>サクセイ</t>
    </rPh>
    <rPh sb="7" eb="10">
      <t>タントウシャ</t>
    </rPh>
    <phoneticPr fontId="4"/>
  </si>
  <si>
    <t>常勤</t>
    <rPh sb="0" eb="2">
      <t>ジョウキン</t>
    </rPh>
    <phoneticPr fontId="4"/>
  </si>
  <si>
    <t>非常勤</t>
    <rPh sb="0" eb="1">
      <t>ヒ</t>
    </rPh>
    <rPh sb="1" eb="3">
      <t>ジョウキン</t>
    </rPh>
    <phoneticPr fontId="4"/>
  </si>
  <si>
    <t>非正社員</t>
    <rPh sb="0" eb="1">
      <t>ヒ</t>
    </rPh>
    <rPh sb="1" eb="4">
      <t>セイシャイン</t>
    </rPh>
    <phoneticPr fontId="4"/>
  </si>
  <si>
    <t>　○○手当、◇◇手当を上記月給に含んでいる。</t>
    <rPh sb="3" eb="5">
      <t>テアテ</t>
    </rPh>
    <rPh sb="8" eb="10">
      <t>テアテ</t>
    </rPh>
    <rPh sb="11" eb="12">
      <t>ジョウ</t>
    </rPh>
    <rPh sb="12" eb="13">
      <t>キ</t>
    </rPh>
    <rPh sb="13" eb="15">
      <t>ゲッキュウ</t>
    </rPh>
    <rPh sb="16" eb="17">
      <t>フク</t>
    </rPh>
    <phoneticPr fontId="4"/>
  </si>
  <si>
    <t>正規</t>
    <rPh sb="0" eb="2">
      <t>セイキ</t>
    </rPh>
    <phoneticPr fontId="4"/>
  </si>
  <si>
    <t>非常勤</t>
    <rPh sb="0" eb="3">
      <t>ヒジョウキン</t>
    </rPh>
    <phoneticPr fontId="4"/>
  </si>
  <si>
    <t>○夜勤手当（例）</t>
    <rPh sb="1" eb="3">
      <t>ヤキン</t>
    </rPh>
    <rPh sb="3" eb="5">
      <t>テアテ</t>
    </rPh>
    <rPh sb="6" eb="7">
      <t>レイ</t>
    </rPh>
    <phoneticPr fontId="4"/>
  </si>
  <si>
    <t>非正規</t>
    <rPh sb="0" eb="3">
      <t>ヒセイキ</t>
    </rPh>
    <phoneticPr fontId="4"/>
  </si>
  <si>
    <t>●法定福利費積算根拠（例）</t>
    <rPh sb="1" eb="3">
      <t>ホウテイ</t>
    </rPh>
    <rPh sb="3" eb="5">
      <t>フクリ</t>
    </rPh>
    <rPh sb="5" eb="6">
      <t>ヒ</t>
    </rPh>
    <rPh sb="6" eb="8">
      <t>セキサン</t>
    </rPh>
    <rPh sb="8" eb="10">
      <t>コンキョ</t>
    </rPh>
    <rPh sb="11" eb="12">
      <t>レイ</t>
    </rPh>
    <phoneticPr fontId="4"/>
  </si>
  <si>
    <t>　給与費の１０％を計上</t>
    <rPh sb="1" eb="3">
      <t>キュウヨ</t>
    </rPh>
    <rPh sb="3" eb="4">
      <t>ヒ</t>
    </rPh>
    <rPh sb="9" eb="11">
      <t>ケイジョウ</t>
    </rPh>
    <phoneticPr fontId="4"/>
  </si>
  <si>
    <t>●福利厚生費積算根拠（例）</t>
    <rPh sb="1" eb="3">
      <t>フクリ</t>
    </rPh>
    <rPh sb="3" eb="5">
      <t>コウセイ</t>
    </rPh>
    <rPh sb="5" eb="6">
      <t>ヒ</t>
    </rPh>
    <rPh sb="6" eb="8">
      <t>セキサン</t>
    </rPh>
    <rPh sb="8" eb="10">
      <t>コンキョ</t>
    </rPh>
    <rPh sb="11" eb="12">
      <t>レイ</t>
    </rPh>
    <phoneticPr fontId="4"/>
  </si>
  <si>
    <t>　給与費の１％を計上</t>
    <rPh sb="1" eb="3">
      <t>キュウヨ</t>
    </rPh>
    <rPh sb="3" eb="4">
      <t>ヒ</t>
    </rPh>
    <rPh sb="8" eb="10">
      <t>ケイジョウ</t>
    </rPh>
    <phoneticPr fontId="4"/>
  </si>
  <si>
    <t>費用計</t>
    <rPh sb="0" eb="2">
      <t>ヒヨウ</t>
    </rPh>
    <rPh sb="2" eb="3">
      <t>ケイ</t>
    </rPh>
    <phoneticPr fontId="4"/>
  </si>
  <si>
    <t>補助金</t>
    <rPh sb="0" eb="3">
      <t>ホジョキン</t>
    </rPh>
    <phoneticPr fontId="4"/>
  </si>
  <si>
    <t>補助金差引後</t>
    <rPh sb="0" eb="3">
      <t>ホジョキン</t>
    </rPh>
    <rPh sb="3" eb="5">
      <t>サシヒキ</t>
    </rPh>
    <rPh sb="5" eb="6">
      <t>ゴ</t>
    </rPh>
    <phoneticPr fontId="4"/>
  </si>
  <si>
    <t>耐用年数</t>
    <rPh sb="0" eb="2">
      <t>タイヨウ</t>
    </rPh>
    <rPh sb="2" eb="4">
      <t>ネンスウ</t>
    </rPh>
    <phoneticPr fontId="4"/>
  </si>
  <si>
    <t>減価償却費（年額）</t>
    <rPh sb="0" eb="2">
      <t>ゲンカ</t>
    </rPh>
    <rPh sb="2" eb="4">
      <t>ショウキャク</t>
    </rPh>
    <rPh sb="4" eb="5">
      <t>ヒ</t>
    </rPh>
    <rPh sb="6" eb="8">
      <t>ネンガク</t>
    </rPh>
    <phoneticPr fontId="4"/>
  </si>
  <si>
    <t>建物本体（下記以外）</t>
    <rPh sb="0" eb="2">
      <t>タテモノ</t>
    </rPh>
    <rPh sb="2" eb="4">
      <t>ホンタイ</t>
    </rPh>
    <rPh sb="5" eb="7">
      <t>カキ</t>
    </rPh>
    <rPh sb="7" eb="9">
      <t>イガイ</t>
    </rPh>
    <phoneticPr fontId="4"/>
  </si>
  <si>
    <t>電気設備費</t>
    <rPh sb="0" eb="2">
      <t>デンキ</t>
    </rPh>
    <rPh sb="2" eb="4">
      <t>セツビ</t>
    </rPh>
    <rPh sb="4" eb="5">
      <t>ヒ</t>
    </rPh>
    <phoneticPr fontId="4"/>
  </si>
  <si>
    <t>給排水工事</t>
    <rPh sb="0" eb="1">
      <t>キュウ</t>
    </rPh>
    <rPh sb="1" eb="3">
      <t>ハイスイ</t>
    </rPh>
    <rPh sb="3" eb="5">
      <t>コウジ</t>
    </rPh>
    <phoneticPr fontId="4"/>
  </si>
  <si>
    <t>冷暖房設備</t>
    <rPh sb="0" eb="3">
      <t>レイダンボウ</t>
    </rPh>
    <rPh sb="3" eb="5">
      <t>セツビ</t>
    </rPh>
    <phoneticPr fontId="4"/>
  </si>
  <si>
    <t>昇降機設備</t>
    <rPh sb="0" eb="3">
      <t>ショウコウキ</t>
    </rPh>
    <rPh sb="3" eb="5">
      <t>セツビ</t>
    </rPh>
    <phoneticPr fontId="4"/>
  </si>
  <si>
    <t>①</t>
  </si>
  <si>
    <t>車両</t>
    <rPh sb="0" eb="2">
      <t>シャリョウ</t>
    </rPh>
    <phoneticPr fontId="4"/>
  </si>
  <si>
    <t>…</t>
  </si>
  <si>
    <t>②</t>
  </si>
  <si>
    <t>減価償却費総合計</t>
    <rPh sb="0" eb="2">
      <t>ゲンカ</t>
    </rPh>
    <rPh sb="2" eb="4">
      <t>ショウキャク</t>
    </rPh>
    <rPh sb="4" eb="5">
      <t>ヒ</t>
    </rPh>
    <rPh sb="5" eb="8">
      <t>ソウゴウケイ</t>
    </rPh>
    <phoneticPr fontId="4"/>
  </si>
  <si>
    <t>①+②</t>
  </si>
  <si>
    <t>●税金関係（例）</t>
    <rPh sb="1" eb="3">
      <t>ゼイキン</t>
    </rPh>
    <rPh sb="3" eb="5">
      <t>カンケイ</t>
    </rPh>
    <rPh sb="6" eb="7">
      <t>レイ</t>
    </rPh>
    <phoneticPr fontId="4"/>
  </si>
  <si>
    <t>法人税</t>
    <rPh sb="0" eb="3">
      <t>ホウジンゼイ</t>
    </rPh>
    <phoneticPr fontId="4"/>
  </si>
  <si>
    <t>減価償却後損益×42％</t>
    <rPh sb="0" eb="2">
      <t>ゲンカ</t>
    </rPh>
    <rPh sb="2" eb="4">
      <t>ショウキャク</t>
    </rPh>
    <rPh sb="4" eb="5">
      <t>ゴ</t>
    </rPh>
    <rPh sb="5" eb="7">
      <t>ソンエキ</t>
    </rPh>
    <phoneticPr fontId="4"/>
  </si>
  <si>
    <t>固定資産税</t>
    <rPh sb="0" eb="2">
      <t>コテイ</t>
    </rPh>
    <rPh sb="2" eb="5">
      <t>シサンゼイ</t>
    </rPh>
    <phoneticPr fontId="4"/>
  </si>
  <si>
    <t>固定資産税対象備品4,000,000円×1.4％</t>
    <rPh sb="0" eb="2">
      <t>コテイ</t>
    </rPh>
    <rPh sb="2" eb="4">
      <t>シサン</t>
    </rPh>
    <rPh sb="4" eb="5">
      <t>ゼイ</t>
    </rPh>
    <rPh sb="5" eb="7">
      <t>タイショウ</t>
    </rPh>
    <rPh sb="7" eb="9">
      <t>ビヒン</t>
    </rPh>
    <rPh sb="18" eb="19">
      <t>エン</t>
    </rPh>
    <phoneticPr fontId="4"/>
  </si>
  <si>
    <t>固定資産税対象備品</t>
    <rPh sb="0" eb="2">
      <t>コテイ</t>
    </rPh>
    <rPh sb="2" eb="4">
      <t>シサン</t>
    </rPh>
    <rPh sb="4" eb="5">
      <t>ゼイ</t>
    </rPh>
    <rPh sb="5" eb="7">
      <t>タイショウ</t>
    </rPh>
    <rPh sb="7" eb="9">
      <t>ビヒン</t>
    </rPh>
    <phoneticPr fontId="4"/>
  </si>
  <si>
    <t>単価</t>
    <rPh sb="0" eb="2">
      <t>タンカ</t>
    </rPh>
    <phoneticPr fontId="4"/>
  </si>
  <si>
    <t>個数</t>
    <rPh sb="0" eb="2">
      <t>コスウ</t>
    </rPh>
    <phoneticPr fontId="4"/>
  </si>
  <si>
    <t>計</t>
    <rPh sb="0" eb="1">
      <t>ケイ</t>
    </rPh>
    <phoneticPr fontId="4"/>
  </si>
  <si>
    <t>（10万円以上の備品）</t>
    <rPh sb="3" eb="5">
      <t>マンエン</t>
    </rPh>
    <rPh sb="5" eb="7">
      <t>イジョウ</t>
    </rPh>
    <rPh sb="8" eb="10">
      <t>ビヒン</t>
    </rPh>
    <phoneticPr fontId="4"/>
  </si>
  <si>
    <t>パソコン</t>
  </si>
  <si>
    <t>電動ベッド</t>
    <rPh sb="0" eb="2">
      <t>デンドウ</t>
    </rPh>
    <phoneticPr fontId="4"/>
  </si>
  <si>
    <t>ソファー</t>
  </si>
  <si>
    <t>●委託料積算根拠（例）</t>
    <rPh sb="1" eb="4">
      <t>イタクリョウ</t>
    </rPh>
    <rPh sb="4" eb="6">
      <t>セキサン</t>
    </rPh>
    <rPh sb="6" eb="8">
      <t>コンキョ</t>
    </rPh>
    <rPh sb="9" eb="10">
      <t>レイ</t>
    </rPh>
    <phoneticPr fontId="4"/>
  </si>
  <si>
    <t>内容</t>
    <rPh sb="0" eb="2">
      <t>ナイヨウ</t>
    </rPh>
    <phoneticPr fontId="4"/>
  </si>
  <si>
    <t>年額</t>
    <rPh sb="0" eb="2">
      <t>ネンガク</t>
    </rPh>
    <phoneticPr fontId="4"/>
  </si>
  <si>
    <t>備考</t>
    <rPh sb="0" eb="2">
      <t>ビコウ</t>
    </rPh>
    <phoneticPr fontId="4"/>
  </si>
  <si>
    <t>委託料
（施設に係るもの）</t>
    <rPh sb="0" eb="2">
      <t>イタク</t>
    </rPh>
    <rPh sb="2" eb="3">
      <t>リョウ</t>
    </rPh>
    <rPh sb="5" eb="7">
      <t>シセツ</t>
    </rPh>
    <rPh sb="8" eb="9">
      <t>カカワ</t>
    </rPh>
    <phoneticPr fontId="4"/>
  </si>
  <si>
    <t>防災設備点検費用</t>
    <rPh sb="0" eb="2">
      <t>ボウサイ</t>
    </rPh>
    <rPh sb="2" eb="4">
      <t>セツビ</t>
    </rPh>
    <rPh sb="4" eb="6">
      <t>テンケン</t>
    </rPh>
    <rPh sb="6" eb="8">
      <t>ヒヨウ</t>
    </rPh>
    <phoneticPr fontId="4"/>
  </si>
  <si>
    <t>電気設備点検費用</t>
    <rPh sb="0" eb="2">
      <t>デンキ</t>
    </rPh>
    <rPh sb="2" eb="4">
      <t>セツビ</t>
    </rPh>
    <rPh sb="4" eb="6">
      <t>テンケン</t>
    </rPh>
    <rPh sb="6" eb="8">
      <t>ヒヨウ</t>
    </rPh>
    <phoneticPr fontId="4"/>
  </si>
  <si>
    <t>EV点検費用</t>
    <rPh sb="2" eb="4">
      <t>テンケン</t>
    </rPh>
    <rPh sb="4" eb="6">
      <t>ヒヨウ</t>
    </rPh>
    <phoneticPr fontId="4"/>
  </si>
  <si>
    <t>清掃委託費用</t>
    <rPh sb="0" eb="2">
      <t>セイソウ</t>
    </rPh>
    <rPh sb="2" eb="4">
      <t>イタク</t>
    </rPh>
    <rPh sb="4" eb="6">
      <t>ヒヨウ</t>
    </rPh>
    <phoneticPr fontId="4"/>
  </si>
  <si>
    <t>防犯警備委託費用</t>
    <rPh sb="0" eb="2">
      <t>ボウハン</t>
    </rPh>
    <rPh sb="2" eb="4">
      <t>ケイビ</t>
    </rPh>
    <rPh sb="4" eb="6">
      <t>イタク</t>
    </rPh>
    <rPh sb="6" eb="8">
      <t>ヒヨウ</t>
    </rPh>
    <phoneticPr fontId="4"/>
  </si>
  <si>
    <t>火災・地震保険料</t>
    <rPh sb="0" eb="2">
      <t>カサイ</t>
    </rPh>
    <rPh sb="3" eb="5">
      <t>ジシン</t>
    </rPh>
    <rPh sb="5" eb="8">
      <t>ホケンリョウ</t>
    </rPh>
    <phoneticPr fontId="4"/>
  </si>
  <si>
    <t>建物設備点検費用</t>
    <rPh sb="0" eb="2">
      <t>タテモノ</t>
    </rPh>
    <rPh sb="2" eb="4">
      <t>セツビ</t>
    </rPh>
    <rPh sb="4" eb="6">
      <t>テンケン</t>
    </rPh>
    <rPh sb="6" eb="8">
      <t>ヒヨウ</t>
    </rPh>
    <phoneticPr fontId="4"/>
  </si>
  <si>
    <t>委託料
(利用者に係るもの)</t>
    <rPh sb="0" eb="2">
      <t>イタク</t>
    </rPh>
    <rPh sb="2" eb="3">
      <t>リョウ</t>
    </rPh>
    <rPh sb="5" eb="8">
      <t>リヨウシャ</t>
    </rPh>
    <rPh sb="9" eb="10">
      <t>カカワ</t>
    </rPh>
    <phoneticPr fontId="4"/>
  </si>
  <si>
    <t>口腔ケア指導</t>
    <rPh sb="0" eb="2">
      <t>コウクウ</t>
    </rPh>
    <rPh sb="4" eb="6">
      <t>シドウ</t>
    </rPh>
    <phoneticPr fontId="4"/>
  </si>
  <si>
    <t>1回5,000円月２～３回</t>
    <rPh sb="1" eb="2">
      <t>カイ</t>
    </rPh>
    <rPh sb="7" eb="8">
      <t>エン</t>
    </rPh>
    <rPh sb="8" eb="9">
      <t>ツキ</t>
    </rPh>
    <rPh sb="12" eb="13">
      <t>カイ</t>
    </rPh>
    <phoneticPr fontId="4"/>
  </si>
  <si>
    <t>●消耗品費・事務経費積算根拠（例）</t>
    <rPh sb="1" eb="3">
      <t>ショウモウ</t>
    </rPh>
    <rPh sb="3" eb="4">
      <t>ヒン</t>
    </rPh>
    <rPh sb="4" eb="5">
      <t>ヒ</t>
    </rPh>
    <rPh sb="6" eb="8">
      <t>ジム</t>
    </rPh>
    <rPh sb="8" eb="10">
      <t>ケイヒ</t>
    </rPh>
    <rPh sb="10" eb="12">
      <t>セキサン</t>
    </rPh>
    <rPh sb="12" eb="14">
      <t>コンキョ</t>
    </rPh>
    <rPh sb="15" eb="16">
      <t>レイ</t>
    </rPh>
    <phoneticPr fontId="4"/>
  </si>
  <si>
    <t>保険料</t>
    <rPh sb="0" eb="2">
      <t>ホケン</t>
    </rPh>
    <rPh sb="2" eb="3">
      <t>リョウ</t>
    </rPh>
    <phoneticPr fontId="4"/>
  </si>
  <si>
    <t>損害保険料</t>
    <rPh sb="0" eb="2">
      <t>ソンガイ</t>
    </rPh>
    <rPh sb="2" eb="5">
      <t>ホケンリョウ</t>
    </rPh>
    <phoneticPr fontId="4"/>
  </si>
  <si>
    <t>自動車保険</t>
    <rPh sb="0" eb="3">
      <t>ジドウシャ</t>
    </rPh>
    <rPh sb="3" eb="5">
      <t>ホケン</t>
    </rPh>
    <phoneticPr fontId="4"/>
  </si>
  <si>
    <t>火災総合保険料</t>
    <rPh sb="0" eb="2">
      <t>カサイ</t>
    </rPh>
    <rPh sb="2" eb="4">
      <t>ソウゴウ</t>
    </rPh>
    <rPh sb="4" eb="6">
      <t>ホケン</t>
    </rPh>
    <rPh sb="6" eb="7">
      <t>リョウ</t>
    </rPh>
    <phoneticPr fontId="4"/>
  </si>
  <si>
    <t>諸会費</t>
    <rPh sb="0" eb="1">
      <t>ショ</t>
    </rPh>
    <rPh sb="1" eb="3">
      <t>カイヒ</t>
    </rPh>
    <phoneticPr fontId="4"/>
  </si>
  <si>
    <t>認知症グループホーム協会会員費</t>
    <rPh sb="0" eb="3">
      <t>ニンチショウ</t>
    </rPh>
    <rPh sb="10" eb="12">
      <t>キョウカイ</t>
    </rPh>
    <rPh sb="12" eb="14">
      <t>カイイン</t>
    </rPh>
    <rPh sb="14" eb="15">
      <t>ヒ</t>
    </rPh>
    <phoneticPr fontId="4"/>
  </si>
  <si>
    <t>業界団体への会員費用</t>
    <rPh sb="0" eb="2">
      <t>ギョウカイ</t>
    </rPh>
    <rPh sb="2" eb="4">
      <t>ダンタイ</t>
    </rPh>
    <rPh sb="6" eb="8">
      <t>カイイン</t>
    </rPh>
    <rPh sb="8" eb="10">
      <t>ヒヨウ</t>
    </rPh>
    <phoneticPr fontId="4"/>
  </si>
  <si>
    <t>東京都社会福祉協議会</t>
    <rPh sb="0" eb="3">
      <t>トウキョウト</t>
    </rPh>
    <rPh sb="3" eb="5">
      <t>シャカイ</t>
    </rPh>
    <rPh sb="5" eb="7">
      <t>フクシ</t>
    </rPh>
    <rPh sb="7" eb="10">
      <t>キョウギカイ</t>
    </rPh>
    <phoneticPr fontId="4"/>
  </si>
  <si>
    <t>町会費</t>
    <rPh sb="0" eb="2">
      <t>チョウカイ</t>
    </rPh>
    <rPh sb="2" eb="3">
      <t>ヒ</t>
    </rPh>
    <phoneticPr fontId="4"/>
  </si>
  <si>
    <t>地域の町内会参加費用</t>
    <rPh sb="0" eb="2">
      <t>チイキ</t>
    </rPh>
    <rPh sb="3" eb="5">
      <t>チョウナイ</t>
    </rPh>
    <rPh sb="5" eb="6">
      <t>カイ</t>
    </rPh>
    <rPh sb="6" eb="8">
      <t>サンカ</t>
    </rPh>
    <rPh sb="8" eb="10">
      <t>ヒヨウ</t>
    </rPh>
    <phoneticPr fontId="4"/>
  </si>
  <si>
    <t>通信費</t>
    <rPh sb="0" eb="3">
      <t>ツウシンヒ</t>
    </rPh>
    <phoneticPr fontId="4"/>
  </si>
  <si>
    <t>電話料金、インターネット接続費用</t>
    <rPh sb="0" eb="2">
      <t>デンワ</t>
    </rPh>
    <rPh sb="2" eb="4">
      <t>リョウキン</t>
    </rPh>
    <rPh sb="12" eb="14">
      <t>セツゾク</t>
    </rPh>
    <rPh sb="14" eb="16">
      <t>ヒヨウ</t>
    </rPh>
    <phoneticPr fontId="4"/>
  </si>
  <si>
    <t xml:space="preserve">保守料
</t>
    <rPh sb="0" eb="2">
      <t>ホシュ</t>
    </rPh>
    <rPh sb="2" eb="3">
      <t>リョウ</t>
    </rPh>
    <phoneticPr fontId="4"/>
  </si>
  <si>
    <t>OAライセンス料</t>
    <rPh sb="7" eb="8">
      <t>リョウ</t>
    </rPh>
    <phoneticPr fontId="4"/>
  </si>
  <si>
    <t>ＰＣインストール製品のライセンス料</t>
    <rPh sb="8" eb="10">
      <t>セイヒン</t>
    </rPh>
    <rPh sb="16" eb="17">
      <t>リョウ</t>
    </rPh>
    <phoneticPr fontId="4"/>
  </si>
  <si>
    <t>ＯＡ機器保守点検料</t>
    <rPh sb="2" eb="4">
      <t>キキ</t>
    </rPh>
    <rPh sb="4" eb="6">
      <t>ホシュ</t>
    </rPh>
    <rPh sb="6" eb="8">
      <t>テンケン</t>
    </rPh>
    <rPh sb="8" eb="9">
      <t>リョウ</t>
    </rPh>
    <phoneticPr fontId="4"/>
  </si>
  <si>
    <t>コピー機器等の保守点検料</t>
    <rPh sb="3" eb="5">
      <t>キキ</t>
    </rPh>
    <rPh sb="5" eb="6">
      <t>トウ</t>
    </rPh>
    <rPh sb="7" eb="9">
      <t>ホシュ</t>
    </rPh>
    <rPh sb="9" eb="11">
      <t>テンケン</t>
    </rPh>
    <rPh sb="11" eb="12">
      <t>リョウ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</si>
  <si>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</si>
  <si>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事務用消耗品費</t>
    <rPh sb="0" eb="3">
      <t>ジムヨウ</t>
    </rPh>
    <rPh sb="3" eb="5">
      <t>ショウモウ</t>
    </rPh>
    <rPh sb="5" eb="6">
      <t>ヒン</t>
    </rPh>
    <rPh sb="6" eb="7">
      <t>ヒ</t>
    </rPh>
    <phoneticPr fontId="4"/>
  </si>
  <si>
    <t>ノート、はさみ、ゴム印、封筒等</t>
  </si>
  <si>
    <t>日用品費</t>
    <rPh sb="0" eb="3">
      <t>ニチヨウヒン</t>
    </rPh>
    <rPh sb="3" eb="4">
      <t>ヒ</t>
    </rPh>
    <phoneticPr fontId="4"/>
  </si>
  <si>
    <t>手洗い石鹸、洗剤 等</t>
  </si>
  <si>
    <t>その他日用品費</t>
    <rPh sb="2" eb="3">
      <t>タ</t>
    </rPh>
    <rPh sb="3" eb="5">
      <t>ニチヨウ</t>
    </rPh>
    <rPh sb="5" eb="6">
      <t>ヒン</t>
    </rPh>
    <rPh sb="6" eb="7">
      <t>ヒ</t>
    </rPh>
    <phoneticPr fontId="4"/>
  </si>
  <si>
    <t>湯呑、カップ、皿、食器 等</t>
  </si>
  <si>
    <t>その他事務用品費</t>
    <rPh sb="2" eb="3">
      <t>ホカ</t>
    </rPh>
    <rPh sb="3" eb="5">
      <t>ジム</t>
    </rPh>
    <rPh sb="5" eb="7">
      <t>ヨウヒン</t>
    </rPh>
    <rPh sb="7" eb="8">
      <t>ヒ</t>
    </rPh>
    <phoneticPr fontId="4"/>
  </si>
  <si>
    <t>インクトナーカートリッジ、マウス、紙 等</t>
    <rPh sb="17" eb="18">
      <t>カミ</t>
    </rPh>
    <rPh sb="19" eb="20">
      <t>トウ</t>
    </rPh>
    <phoneticPr fontId="4"/>
  </si>
  <si>
    <t>会議費</t>
    <rPh sb="0" eb="3">
      <t>カイギヒ</t>
    </rPh>
    <phoneticPr fontId="4"/>
  </si>
  <si>
    <t>運営推進会議等</t>
    <rPh sb="0" eb="2">
      <t>ウンエイ</t>
    </rPh>
    <rPh sb="2" eb="4">
      <t>スイシン</t>
    </rPh>
    <rPh sb="4" eb="6">
      <t>カイギ</t>
    </rPh>
    <rPh sb="6" eb="7">
      <t>トウ</t>
    </rPh>
    <phoneticPr fontId="4"/>
  </si>
  <si>
    <t>●その他積算根拠（例）</t>
    <rPh sb="3" eb="4">
      <t>タ</t>
    </rPh>
    <rPh sb="4" eb="6">
      <t>セキサン</t>
    </rPh>
    <rPh sb="6" eb="8">
      <t>コンキョ</t>
    </rPh>
    <rPh sb="9" eb="10">
      <t>レイ</t>
    </rPh>
    <phoneticPr fontId="4"/>
  </si>
  <si>
    <t>材料費</t>
    <rPh sb="0" eb="3">
      <t>ザイリョウヒ</t>
    </rPh>
    <phoneticPr fontId="4"/>
  </si>
  <si>
    <t>レクリエーション費用</t>
    <rPh sb="8" eb="10">
      <t>ヒヨウ</t>
    </rPh>
    <phoneticPr fontId="4"/>
  </si>
  <si>
    <t>行事に関する費用</t>
    <rPh sb="0" eb="2">
      <t>ギョウジ</t>
    </rPh>
    <rPh sb="3" eb="4">
      <t>カン</t>
    </rPh>
    <rPh sb="6" eb="8">
      <t>ヒヨウ</t>
    </rPh>
    <phoneticPr fontId="4"/>
  </si>
  <si>
    <t>共用材料費</t>
    <rPh sb="0" eb="2">
      <t>キョウヨウ</t>
    </rPh>
    <rPh sb="2" eb="5">
      <t>ザイリョウヒ</t>
    </rPh>
    <phoneticPr fontId="4"/>
  </si>
  <si>
    <t>行事に使用する材料費</t>
    <rPh sb="0" eb="2">
      <t>ギョウジ</t>
    </rPh>
    <rPh sb="3" eb="5">
      <t>シヨウ</t>
    </rPh>
    <rPh sb="7" eb="9">
      <t>ザイリョウ</t>
    </rPh>
    <rPh sb="9" eb="10">
      <t>ヒ</t>
    </rPh>
    <phoneticPr fontId="4"/>
  </si>
  <si>
    <t>その他材料費</t>
    <rPh sb="2" eb="3">
      <t>タ</t>
    </rPh>
    <rPh sb="3" eb="6">
      <t>ザイリョウヒ</t>
    </rPh>
    <phoneticPr fontId="4"/>
  </si>
  <si>
    <t>プレゼント費用、レクリエーション実施に伴う諸経費</t>
    <rPh sb="5" eb="7">
      <t>ヒヨウ</t>
    </rPh>
    <rPh sb="16" eb="18">
      <t>ジッシ</t>
    </rPh>
    <rPh sb="19" eb="20">
      <t>トモナ</t>
    </rPh>
    <rPh sb="21" eb="24">
      <t>ショケイヒ</t>
    </rPh>
    <phoneticPr fontId="4"/>
  </si>
  <si>
    <t>車両費</t>
    <rPh sb="0" eb="2">
      <t>シャリョウ</t>
    </rPh>
    <rPh sb="2" eb="3">
      <t>ヒ</t>
    </rPh>
    <phoneticPr fontId="4"/>
  </si>
  <si>
    <t>ガソリン</t>
  </si>
  <si>
    <t>旅費交通費</t>
    <rPh sb="0" eb="2">
      <t>リョヒ</t>
    </rPh>
    <rPh sb="2" eb="5">
      <t>コウツウヒ</t>
    </rPh>
    <phoneticPr fontId="4"/>
  </si>
  <si>
    <t>職員交通費</t>
    <rPh sb="0" eb="2">
      <t>ショクイン</t>
    </rPh>
    <rPh sb="2" eb="5">
      <t>コウツウヒ</t>
    </rPh>
    <phoneticPr fontId="4"/>
  </si>
  <si>
    <t>通勤定期代</t>
    <rPh sb="0" eb="2">
      <t>ツウキン</t>
    </rPh>
    <rPh sb="2" eb="4">
      <t>テイキ</t>
    </rPh>
    <rPh sb="4" eb="5">
      <t>ダイ</t>
    </rPh>
    <phoneticPr fontId="4"/>
  </si>
  <si>
    <t>雑費</t>
    <rPh sb="0" eb="2">
      <t>ザッピ</t>
    </rPh>
    <phoneticPr fontId="4"/>
  </si>
  <si>
    <t>研修費</t>
    <rPh sb="0" eb="2">
      <t>ケンシュウ</t>
    </rPh>
    <rPh sb="2" eb="3">
      <t>ヒ</t>
    </rPh>
    <phoneticPr fontId="4"/>
  </si>
  <si>
    <t>図書費</t>
    <rPh sb="0" eb="3">
      <t>トショヒ</t>
    </rPh>
    <phoneticPr fontId="4"/>
  </si>
  <si>
    <t>研修費補助額を含む研修費</t>
    <rPh sb="0" eb="2">
      <t>ケンシュウ</t>
    </rPh>
    <rPh sb="2" eb="3">
      <t>ヒ</t>
    </rPh>
    <rPh sb="3" eb="5">
      <t>ホジョ</t>
    </rPh>
    <rPh sb="5" eb="6">
      <t>ガク</t>
    </rPh>
    <rPh sb="7" eb="8">
      <t>フク</t>
    </rPh>
    <rPh sb="9" eb="12">
      <t>ケンシュウヒ</t>
    </rPh>
    <phoneticPr fontId="4"/>
  </si>
  <si>
    <t>・併設施設に共通してかかる費用については、按分するなど、各施設の金額がわかるように作成してください。</t>
    <rPh sb="1" eb="3">
      <t>ヘイセツ</t>
    </rPh>
    <rPh sb="3" eb="5">
      <t>シセツ</t>
    </rPh>
    <rPh sb="6" eb="8">
      <t>キョウツウ</t>
    </rPh>
    <rPh sb="13" eb="15">
      <t>ヒヨウ</t>
    </rPh>
    <rPh sb="21" eb="23">
      <t>アンブン</t>
    </rPh>
    <rPh sb="28" eb="31">
      <t>カクシセツ</t>
    </rPh>
    <rPh sb="32" eb="34">
      <t>キンガク</t>
    </rPh>
    <rPh sb="41" eb="43">
      <t>サクセイ</t>
    </rPh>
    <phoneticPr fontId="4"/>
  </si>
  <si>
    <t>・収入の共益費、その他日常生活費として徴収する項目は、支出の委託料、消耗品費・事務経費、その他に計上しないでください。（収支シミュレーション上、食費・光熱水費・共益費・その他日常生活費の合計と同額を、支出の「利用者実費負担費用」に計上しています。委託料等に共益費等と同様の項目を計上すると、支出に2重計上されてしまいます。）</t>
    <rPh sb="1" eb="3">
      <t>シュウニュウ</t>
    </rPh>
    <rPh sb="4" eb="7">
      <t>キョウエキヒ</t>
    </rPh>
    <rPh sb="10" eb="11">
      <t>タ</t>
    </rPh>
    <rPh sb="11" eb="13">
      <t>ニチジョウ</t>
    </rPh>
    <rPh sb="13" eb="15">
      <t>セイカツ</t>
    </rPh>
    <rPh sb="15" eb="16">
      <t>ヒ</t>
    </rPh>
    <rPh sb="19" eb="21">
      <t>チョウシュウ</t>
    </rPh>
    <rPh sb="23" eb="25">
      <t>コウモク</t>
    </rPh>
    <rPh sb="27" eb="29">
      <t>シシュツ</t>
    </rPh>
    <rPh sb="30" eb="33">
      <t>イタクリョウ</t>
    </rPh>
    <rPh sb="34" eb="36">
      <t>ショウモウ</t>
    </rPh>
    <rPh sb="36" eb="37">
      <t>ヒン</t>
    </rPh>
    <rPh sb="37" eb="38">
      <t>ヒ</t>
    </rPh>
    <rPh sb="39" eb="41">
      <t>ジム</t>
    </rPh>
    <rPh sb="41" eb="43">
      <t>ケイヒ</t>
    </rPh>
    <rPh sb="46" eb="47">
      <t>タ</t>
    </rPh>
    <rPh sb="48" eb="50">
      <t>ケイジョウ</t>
    </rPh>
    <rPh sb="60" eb="62">
      <t>シュウシ</t>
    </rPh>
    <rPh sb="70" eb="71">
      <t>ジョウ</t>
    </rPh>
    <rPh sb="72" eb="74">
      <t>ショクヒ</t>
    </rPh>
    <rPh sb="75" eb="79">
      <t>コウネツスイヒ</t>
    </rPh>
    <rPh sb="80" eb="83">
      <t>キョウエキヒ</t>
    </rPh>
    <rPh sb="86" eb="87">
      <t>タ</t>
    </rPh>
    <rPh sb="87" eb="89">
      <t>ニチジョウ</t>
    </rPh>
    <rPh sb="89" eb="92">
      <t>セイカツヒ</t>
    </rPh>
    <rPh sb="93" eb="95">
      <t>ゴウケイ</t>
    </rPh>
    <rPh sb="96" eb="98">
      <t>ドウガク</t>
    </rPh>
    <rPh sb="100" eb="102">
      <t>シシュツ</t>
    </rPh>
    <rPh sb="104" eb="107">
      <t>リヨウシャ</t>
    </rPh>
    <rPh sb="107" eb="109">
      <t>ジッピ</t>
    </rPh>
    <rPh sb="109" eb="111">
      <t>フタン</t>
    </rPh>
    <rPh sb="111" eb="113">
      <t>ヒヨウ</t>
    </rPh>
    <rPh sb="115" eb="117">
      <t>ケイジョウ</t>
    </rPh>
    <rPh sb="123" eb="126">
      <t>イタクリョウ</t>
    </rPh>
    <rPh sb="126" eb="127">
      <t>トウ</t>
    </rPh>
    <rPh sb="128" eb="131">
      <t>キョウエキヒ</t>
    </rPh>
    <rPh sb="131" eb="132">
      <t>トウ</t>
    </rPh>
    <rPh sb="133" eb="135">
      <t>ドウヨウ</t>
    </rPh>
    <rPh sb="136" eb="138">
      <t>コウモク</t>
    </rPh>
    <rPh sb="139" eb="141">
      <t>ケイジョウ</t>
    </rPh>
    <rPh sb="145" eb="147">
      <t>シシュツ</t>
    </rPh>
    <rPh sb="149" eb="150">
      <t>ジュウ</t>
    </rPh>
    <rPh sb="150" eb="152">
      <t>ケイジョウ</t>
    </rPh>
    <phoneticPr fontId="4"/>
  </si>
  <si>
    <t>―</t>
    <phoneticPr fontId="1"/>
  </si>
  <si>
    <t>地域区分
３級地</t>
    <rPh sb="0" eb="2">
      <t>チイキ</t>
    </rPh>
    <rPh sb="2" eb="4">
      <t>クブン</t>
    </rPh>
    <rPh sb="6" eb="7">
      <t>キュウ</t>
    </rPh>
    <rPh sb="7" eb="8">
      <t>チ</t>
    </rPh>
    <phoneticPr fontId="4"/>
  </si>
  <si>
    <t>自社ＧＨを参考に設定した。（平均要介護度２）</t>
    <rPh sb="0" eb="2">
      <t>ジシャ</t>
    </rPh>
    <rPh sb="5" eb="7">
      <t>サンコウ</t>
    </rPh>
    <rPh sb="8" eb="10">
      <t>セッテイ</t>
    </rPh>
    <rPh sb="14" eb="16">
      <t>ヘイキン</t>
    </rPh>
    <rPh sb="16" eb="19">
      <t>ヨウカイゴ</t>
    </rPh>
    <rPh sb="19" eb="20">
      <t>ド</t>
    </rPh>
    <phoneticPr fontId="4"/>
  </si>
  <si>
    <t>自社ＧＨの稼働率を参考に設定した。</t>
    <rPh sb="0" eb="2">
      <t>ジシャ</t>
    </rPh>
    <rPh sb="5" eb="7">
      <t>カドウ</t>
    </rPh>
    <rPh sb="7" eb="8">
      <t>リツ</t>
    </rPh>
    <rPh sb="9" eb="11">
      <t>サンコウ</t>
    </rPh>
    <rPh sb="12" eb="14">
      <t>セッテイ</t>
    </rPh>
    <phoneticPr fontId="4"/>
  </si>
  <si>
    <t>●減価償却費積算根拠（書式例）</t>
    <rPh sb="1" eb="3">
      <t>ゲンカ</t>
    </rPh>
    <rPh sb="3" eb="5">
      <t>ショウキャク</t>
    </rPh>
    <rPh sb="5" eb="6">
      <t>ヒ</t>
    </rPh>
    <rPh sb="6" eb="8">
      <t>セキサン</t>
    </rPh>
    <rPh sb="8" eb="10">
      <t>コンキョ</t>
    </rPh>
    <rPh sb="11" eb="13">
      <t>ショシキ</t>
    </rPh>
    <rPh sb="13" eb="14">
      <t>レイ</t>
    </rPh>
    <phoneticPr fontId="4"/>
  </si>
  <si>
    <t xml:space="preserve"> @8,932×27人×365日×85％（稼働率）=74,821,131</t>
    <rPh sb="10" eb="11">
      <t>ニン</t>
    </rPh>
    <rPh sb="15" eb="16">
      <t>ヒ</t>
    </rPh>
    <rPh sb="21" eb="23">
      <t>カドウ</t>
    </rPh>
    <rPh sb="23" eb="24">
      <t>リツ</t>
    </rPh>
    <phoneticPr fontId="4"/>
  </si>
  <si>
    <t xml:space="preserve"> @8,932×27人×365日×95％（稼働率）=83,623,617</t>
    <rPh sb="10" eb="11">
      <t>ニン</t>
    </rPh>
    <rPh sb="15" eb="16">
      <t>ヒ</t>
    </rPh>
    <rPh sb="21" eb="23">
      <t>カドウ</t>
    </rPh>
    <rPh sb="23" eb="24">
      <t>リツ</t>
    </rPh>
    <phoneticPr fontId="4"/>
  </si>
  <si>
    <t>〇〇区社会福祉協議会</t>
    <rPh sb="2" eb="3">
      <t>ク</t>
    </rPh>
    <rPh sb="3" eb="5">
      <t>シャカイ</t>
    </rPh>
    <rPh sb="5" eb="7">
      <t>フクシ</t>
    </rPh>
    <rPh sb="7" eb="10">
      <t>キョウギカイ</t>
    </rPh>
    <phoneticPr fontId="4"/>
  </si>
  <si>
    <t>1日あたりの要介護2.0の単位数（加算含む）</t>
    <rPh sb="1" eb="2">
      <t>ヒ</t>
    </rPh>
    <rPh sb="6" eb="7">
      <t>ヨウ</t>
    </rPh>
    <rPh sb="7" eb="9">
      <t>カイゴ</t>
    </rPh>
    <rPh sb="13" eb="15">
      <t>タンイ</t>
    </rPh>
    <rPh sb="15" eb="16">
      <t>スウ</t>
    </rPh>
    <rPh sb="17" eb="19">
      <t>カサン</t>
    </rPh>
    <rPh sb="19" eb="20">
      <t>フク</t>
    </rPh>
    <phoneticPr fontId="4"/>
  </si>
  <si>
    <t>※取得予定の加算を記入し、収支の見込みを算出してください</t>
    <rPh sb="1" eb="3">
      <t>シュトク</t>
    </rPh>
    <rPh sb="3" eb="5">
      <t>ヨテイ</t>
    </rPh>
    <rPh sb="6" eb="8">
      <t>カサン</t>
    </rPh>
    <rPh sb="9" eb="11">
      <t>キニュウ</t>
    </rPh>
    <rPh sb="13" eb="15">
      <t>シュウシ</t>
    </rPh>
    <rPh sb="16" eb="18">
      <t>ミコ</t>
    </rPh>
    <rPh sb="20" eb="22">
      <t>サンシュツ</t>
    </rPh>
    <phoneticPr fontId="1"/>
  </si>
  <si>
    <t>音楽療法</t>
    <rPh sb="0" eb="2">
      <t>オンガク</t>
    </rPh>
    <rPh sb="2" eb="4">
      <t>リョウホウ</t>
    </rPh>
    <phoneticPr fontId="1"/>
  </si>
  <si>
    <t>歯科衛生士派遣料</t>
    <rPh sb="0" eb="2">
      <t>シカ</t>
    </rPh>
    <rPh sb="2" eb="5">
      <t>エイセイシ</t>
    </rPh>
    <rPh sb="5" eb="7">
      <t>ハケン</t>
    </rPh>
    <rPh sb="7" eb="8">
      <t>リョウ</t>
    </rPh>
    <phoneticPr fontId="1"/>
  </si>
  <si>
    <t>　正規職員：1回あたり○○円</t>
    <rPh sb="1" eb="3">
      <t>セイキ</t>
    </rPh>
    <rPh sb="3" eb="5">
      <t>ショクイン</t>
    </rPh>
    <rPh sb="7" eb="8">
      <t>カイ</t>
    </rPh>
    <rPh sb="13" eb="14">
      <t>エン</t>
    </rPh>
    <phoneticPr fontId="4"/>
  </si>
  <si>
    <t>　非正規職員：1回あたり○○円</t>
    <rPh sb="1" eb="4">
      <t>ヒセイキ</t>
    </rPh>
    <rPh sb="4" eb="6">
      <t>ショクイン</t>
    </rPh>
    <rPh sb="8" eb="9">
      <t>カイ</t>
    </rPh>
    <rPh sb="14" eb="15">
      <t>エン</t>
    </rPh>
    <phoneticPr fontId="4"/>
  </si>
  <si>
    <t>　月に○回として上記月給に含んでいる。</t>
    <rPh sb="1" eb="2">
      <t>ツキ</t>
    </rPh>
    <rPh sb="4" eb="5">
      <t>カイ</t>
    </rPh>
    <rPh sb="8" eb="10">
      <t>ジョウキ</t>
    </rPh>
    <rPh sb="10" eb="12">
      <t>ゲッキュウ</t>
    </rPh>
    <rPh sb="13" eb="14">
      <t>フク</t>
    </rPh>
    <phoneticPr fontId="4"/>
  </si>
  <si>
    <t>○各種手当（例）</t>
    <rPh sb="1" eb="3">
      <t>カクシュ</t>
    </rPh>
    <rPh sb="3" eb="5">
      <t>テアテ</t>
    </rPh>
    <rPh sb="6" eb="7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</si>
</sst>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_);[Red]\(#,##0\)"/>
    <numFmt numFmtId="178" formatCode="#,##0.00_);[Red]\(#,##0.00\)"/>
    <numFmt numFmtId="179" formatCode="0.0%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b/>
      <sz val="10"/>
      <color rgb="FF0000FF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3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9" applyNumberFormat="0" applyFon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1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23" borderId="1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23" fillId="0" borderId="1" xfId="1" applyFont="1" applyBorder="1" applyAlignment="1">
      <alignment horizontal="center" vertical="center" shrinkToFit="1"/>
    </xf>
    <xf numFmtId="38" fontId="23" fillId="0" borderId="1" xfId="1" applyNumberFormat="1" applyFont="1" applyBorder="1">
      <alignment vertical="center"/>
    </xf>
    <xf numFmtId="0" fontId="3" fillId="0" borderId="0" xfId="1">
      <alignment vertical="center"/>
    </xf>
    <xf numFmtId="0" fontId="3" fillId="0" borderId="0" xfId="1" applyAlignment="1">
      <alignment horizontal="center" vertical="center"/>
    </xf>
    <xf numFmtId="38" fontId="3" fillId="0" borderId="0" xfId="34" applyFont="1" applyAlignment="1">
      <alignment horizontal="center" vertical="center"/>
    </xf>
    <xf numFmtId="0" fontId="22" fillId="0" borderId="0" xfId="1" applyFont="1">
      <alignment vertical="center"/>
    </xf>
    <xf numFmtId="0" fontId="3" fillId="0" borderId="0" xfId="1" applyAlignment="1">
      <alignment horizontal="center" vertical="center" shrinkToFit="1"/>
    </xf>
    <xf numFmtId="38" fontId="3" fillId="0" borderId="0" xfId="34" applyFont="1" applyAlignment="1">
      <alignment horizontal="right" vertical="center"/>
    </xf>
    <xf numFmtId="0" fontId="3" fillId="0" borderId="0" xfId="1" applyFill="1" applyBorder="1" applyAlignment="1">
      <alignment horizontal="center" vertical="center"/>
    </xf>
    <xf numFmtId="38" fontId="3" fillId="0" borderId="1" xfId="1" applyNumberFormat="1" applyFill="1" applyBorder="1" applyAlignment="1">
      <alignment horizontal="right" vertical="center"/>
    </xf>
    <xf numFmtId="38" fontId="3" fillId="24" borderId="1" xfId="34" applyFont="1" applyFill="1" applyBorder="1">
      <alignment vertical="center"/>
    </xf>
    <xf numFmtId="38" fontId="3" fillId="0" borderId="0" xfId="34" applyFont="1" applyAlignment="1">
      <alignment vertical="center" shrinkToFit="1"/>
    </xf>
    <xf numFmtId="0" fontId="3" fillId="0" borderId="0" xfId="1" applyAlignment="1">
      <alignment vertical="center" shrinkToFit="1"/>
    </xf>
    <xf numFmtId="38" fontId="3" fillId="0" borderId="0" xfId="34" applyFont="1" applyAlignment="1">
      <alignment horizontal="center" vertical="center" shrinkToFit="1"/>
    </xf>
    <xf numFmtId="0" fontId="3" fillId="0" borderId="1" xfId="1" applyBorder="1" applyAlignment="1">
      <alignment horizontal="center" vertical="center" shrinkToFit="1"/>
    </xf>
    <xf numFmtId="38" fontId="3" fillId="0" borderId="1" xfId="34" applyFont="1" applyBorder="1" applyAlignment="1">
      <alignment vertical="center" shrinkToFit="1"/>
    </xf>
    <xf numFmtId="0" fontId="3" fillId="0" borderId="0" xfId="1" applyAlignment="1">
      <alignment horizontal="center" shrinkToFit="1"/>
    </xf>
    <xf numFmtId="38" fontId="3" fillId="24" borderId="5" xfId="34" applyFont="1" applyFill="1" applyBorder="1" applyAlignment="1">
      <alignment vertical="center" shrinkToFit="1"/>
    </xf>
    <xf numFmtId="0" fontId="3" fillId="0" borderId="0" xfId="1" applyAlignment="1">
      <alignment horizontal="left" shrinkToFit="1"/>
    </xf>
    <xf numFmtId="0" fontId="3" fillId="0" borderId="0" xfId="1" applyAlignment="1">
      <alignment horizontal="right" vertical="center"/>
    </xf>
    <xf numFmtId="38" fontId="3" fillId="0" borderId="3" xfId="34" applyFont="1" applyFill="1" applyBorder="1" applyAlignment="1">
      <alignment vertical="center" shrinkToFit="1"/>
    </xf>
    <xf numFmtId="0" fontId="22" fillId="27" borderId="0" xfId="1" applyFont="1" applyFill="1">
      <alignment vertical="center"/>
    </xf>
    <xf numFmtId="0" fontId="3" fillId="27" borderId="0" xfId="1" applyFill="1">
      <alignment vertical="center"/>
    </xf>
    <xf numFmtId="0" fontId="3" fillId="27" borderId="0" xfId="1" applyFill="1" applyAlignment="1">
      <alignment horizontal="center" vertical="center"/>
    </xf>
    <xf numFmtId="0" fontId="22" fillId="27" borderId="0" xfId="1" applyFont="1" applyFill="1" applyAlignment="1">
      <alignment vertical="center"/>
    </xf>
    <xf numFmtId="0" fontId="3" fillId="27" borderId="0" xfId="1" applyFill="1" applyAlignment="1">
      <alignment vertical="center" shrinkToFit="1"/>
    </xf>
    <xf numFmtId="0" fontId="3" fillId="27" borderId="0" xfId="1" applyFill="1" applyAlignment="1">
      <alignment vertical="center"/>
    </xf>
    <xf numFmtId="38" fontId="3" fillId="27" borderId="0" xfId="34" applyFont="1" applyFill="1" applyAlignment="1">
      <alignment vertical="center"/>
    </xf>
    <xf numFmtId="0" fontId="3" fillId="0" borderId="0" xfId="1">
      <alignment vertical="center"/>
    </xf>
    <xf numFmtId="0" fontId="3" fillId="0" borderId="0" xfId="1" applyAlignment="1">
      <alignment horizontal="center" vertical="center"/>
    </xf>
    <xf numFmtId="38" fontId="3" fillId="0" borderId="0" xfId="34" applyFont="1">
      <alignment vertical="center"/>
    </xf>
    <xf numFmtId="0" fontId="3" fillId="0" borderId="0" xfId="1" applyAlignment="1">
      <alignment vertical="center" shrinkToFit="1"/>
    </xf>
    <xf numFmtId="0" fontId="22" fillId="0" borderId="0" xfId="1" applyFont="1" applyAlignment="1">
      <alignment vertical="center"/>
    </xf>
    <xf numFmtId="0" fontId="23" fillId="0" borderId="1" xfId="1" applyFont="1" applyBorder="1" applyAlignment="1">
      <alignment vertical="center"/>
    </xf>
    <xf numFmtId="38" fontId="23" fillId="0" borderId="1" xfId="34" applyFont="1" applyBorder="1" applyAlignment="1">
      <alignment vertical="center"/>
    </xf>
    <xf numFmtId="0" fontId="3" fillId="0" borderId="1" xfId="1" applyBorder="1">
      <alignment vertical="center"/>
    </xf>
    <xf numFmtId="38" fontId="3" fillId="0" borderId="1" xfId="34" applyFont="1" applyBorder="1">
      <alignment vertical="center"/>
    </xf>
    <xf numFmtId="38" fontId="23" fillId="0" borderId="0" xfId="34" applyFont="1" applyBorder="1" applyAlignment="1">
      <alignment vertical="center"/>
    </xf>
    <xf numFmtId="0" fontId="23" fillId="0" borderId="1" xfId="1" applyFont="1" applyBorder="1" applyAlignment="1">
      <alignment horizontal="center" vertical="center"/>
    </xf>
    <xf numFmtId="0" fontId="23" fillId="0" borderId="0" xfId="1" applyFont="1" applyBorder="1" applyAlignment="1">
      <alignment vertical="center"/>
    </xf>
    <xf numFmtId="0" fontId="23" fillId="0" borderId="1" xfId="1" applyFont="1" applyBorder="1" applyAlignment="1">
      <alignment horizontal="center" vertical="center" wrapText="1"/>
    </xf>
    <xf numFmtId="0" fontId="23" fillId="0" borderId="19" xfId="1" applyFont="1" applyBorder="1" applyAlignment="1">
      <alignment vertical="center"/>
    </xf>
    <xf numFmtId="38" fontId="23" fillId="0" borderId="19" xfId="34" applyFont="1" applyBorder="1" applyAlignment="1">
      <alignment vertical="center"/>
    </xf>
    <xf numFmtId="9" fontId="3" fillId="0" borderId="0" xfId="1" applyNumberFormat="1">
      <alignment vertical="center"/>
    </xf>
    <xf numFmtId="179" fontId="3" fillId="0" borderId="0" xfId="1" applyNumberFormat="1">
      <alignment vertical="center"/>
    </xf>
    <xf numFmtId="38" fontId="2" fillId="0" borderId="1" xfId="34" applyFont="1" applyBorder="1">
      <alignment vertical="center"/>
    </xf>
    <xf numFmtId="0" fontId="3" fillId="26" borderId="1" xfId="1" applyFill="1" applyBorder="1">
      <alignment vertical="center"/>
    </xf>
    <xf numFmtId="38" fontId="3" fillId="26" borderId="1" xfId="34" applyFont="1" applyFill="1" applyBorder="1">
      <alignment vertical="center"/>
    </xf>
    <xf numFmtId="0" fontId="3" fillId="0" borderId="1" xfId="1" applyBorder="1" applyAlignment="1">
      <alignment horizontal="right" vertical="center"/>
    </xf>
    <xf numFmtId="0" fontId="22" fillId="28" borderId="0" xfId="1" applyFont="1" applyFill="1" applyAlignment="1">
      <alignment vertical="center"/>
    </xf>
    <xf numFmtId="0" fontId="3" fillId="28" borderId="0" xfId="1" applyFill="1">
      <alignment vertical="center"/>
    </xf>
    <xf numFmtId="38" fontId="3" fillId="28" borderId="0" xfId="34" applyFont="1" applyFill="1">
      <alignment vertical="center"/>
    </xf>
    <xf numFmtId="38" fontId="24" fillId="0" borderId="1" xfId="34" applyFont="1" applyBorder="1" applyAlignment="1">
      <alignment vertical="center"/>
    </xf>
    <xf numFmtId="38" fontId="25" fillId="0" borderId="1" xfId="34" applyFont="1" applyBorder="1" applyAlignment="1">
      <alignment vertical="center"/>
    </xf>
    <xf numFmtId="38" fontId="23" fillId="0" borderId="1" xfId="34" applyFont="1" applyFill="1" applyBorder="1" applyAlignment="1">
      <alignment vertical="center"/>
    </xf>
    <xf numFmtId="38" fontId="23" fillId="0" borderId="1" xfId="34" applyFont="1" applyBorder="1">
      <alignment vertical="center"/>
    </xf>
    <xf numFmtId="0" fontId="23" fillId="0" borderId="1" xfId="1" applyFont="1" applyBorder="1">
      <alignment vertical="center"/>
    </xf>
    <xf numFmtId="0" fontId="23" fillId="0" borderId="1" xfId="1" applyFont="1" applyBorder="1" applyAlignment="1">
      <alignment vertical="center" shrinkToFit="1"/>
    </xf>
    <xf numFmtId="38" fontId="23" fillId="0" borderId="1" xfId="34" applyFont="1" applyFill="1" applyBorder="1" applyAlignment="1">
      <alignment horizontal="left" vertical="center"/>
    </xf>
    <xf numFmtId="0" fontId="3" fillId="0" borderId="0" xfId="1">
      <alignment vertical="center"/>
    </xf>
    <xf numFmtId="0" fontId="23" fillId="0" borderId="1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2" fillId="28" borderId="0" xfId="1" applyFont="1" applyFill="1" applyAlignment="1">
      <alignment vertical="center"/>
    </xf>
    <xf numFmtId="0" fontId="3" fillId="28" borderId="0" xfId="1" applyFill="1">
      <alignment vertical="center"/>
    </xf>
    <xf numFmtId="0" fontId="3" fillId="28" borderId="0" xfId="1" applyFill="1" applyAlignment="1">
      <alignment vertical="center" shrinkToFit="1"/>
    </xf>
    <xf numFmtId="38" fontId="23" fillId="0" borderId="1" xfId="34" applyFont="1" applyFill="1" applyBorder="1" applyAlignment="1">
      <alignment vertical="center"/>
    </xf>
    <xf numFmtId="0" fontId="23" fillId="0" borderId="0" xfId="1" applyFont="1">
      <alignment vertical="center"/>
    </xf>
    <xf numFmtId="0" fontId="23" fillId="0" borderId="17" xfId="1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26" fillId="0" borderId="0" xfId="1" applyFont="1">
      <alignment vertical="center"/>
    </xf>
    <xf numFmtId="38" fontId="23" fillId="0" borderId="0" xfId="34" applyFont="1" applyFill="1" applyBorder="1">
      <alignment vertical="center"/>
    </xf>
    <xf numFmtId="0" fontId="23" fillId="29" borderId="1" xfId="1" applyFont="1" applyFill="1" applyBorder="1">
      <alignment vertical="center"/>
    </xf>
    <xf numFmtId="0" fontId="23" fillId="29" borderId="1" xfId="1" applyFont="1" applyFill="1" applyBorder="1" applyAlignment="1">
      <alignment horizontal="center" vertical="center"/>
    </xf>
    <xf numFmtId="38" fontId="23" fillId="29" borderId="1" xfId="34" applyFont="1" applyFill="1" applyBorder="1" applyAlignment="1">
      <alignment horizontal="center" vertical="center"/>
    </xf>
    <xf numFmtId="0" fontId="23" fillId="0" borderId="7" xfId="1" applyFont="1" applyBorder="1">
      <alignment vertical="center"/>
    </xf>
    <xf numFmtId="177" fontId="23" fillId="0" borderId="1" xfId="1" applyNumberFormat="1" applyFont="1" applyBorder="1">
      <alignment vertical="center"/>
    </xf>
    <xf numFmtId="177" fontId="23" fillId="0" borderId="1" xfId="34" applyNumberFormat="1" applyFont="1" applyFill="1" applyBorder="1">
      <alignment vertical="center"/>
    </xf>
    <xf numFmtId="177" fontId="23" fillId="30" borderId="6" xfId="1" applyNumberFormat="1" applyFont="1" applyFill="1" applyBorder="1">
      <alignment vertical="center"/>
    </xf>
    <xf numFmtId="178" fontId="23" fillId="0" borderId="1" xfId="1" applyNumberFormat="1" applyFont="1" applyBorder="1">
      <alignment vertical="center"/>
    </xf>
    <xf numFmtId="177" fontId="23" fillId="0" borderId="1" xfId="1" applyNumberFormat="1" applyFont="1" applyBorder="1" applyAlignment="1">
      <alignment horizontal="right" vertical="center"/>
    </xf>
    <xf numFmtId="0" fontId="23" fillId="0" borderId="0" xfId="1" applyFont="1" applyAlignment="1">
      <alignment horizontal="right" vertical="center"/>
    </xf>
    <xf numFmtId="177" fontId="23" fillId="0" borderId="0" xfId="1" applyNumberFormat="1" applyFont="1" applyBorder="1">
      <alignment vertical="center"/>
    </xf>
    <xf numFmtId="0" fontId="23" fillId="0" borderId="0" xfId="1" applyFont="1" applyBorder="1">
      <alignment vertical="center"/>
    </xf>
    <xf numFmtId="177" fontId="23" fillId="0" borderId="0" xfId="1" applyNumberFormat="1" applyFont="1" applyFill="1" applyBorder="1">
      <alignment vertical="center"/>
    </xf>
    <xf numFmtId="177" fontId="24" fillId="0" borderId="1" xfId="1" applyNumberFormat="1" applyFont="1" applyBorder="1">
      <alignment vertical="center"/>
    </xf>
    <xf numFmtId="0" fontId="23" fillId="0" borderId="1" xfId="1" applyFont="1" applyBorder="1" applyAlignment="1">
      <alignment vertical="center" wrapText="1"/>
    </xf>
    <xf numFmtId="0" fontId="23" fillId="0" borderId="1" xfId="1" applyFont="1" applyFill="1" applyBorder="1">
      <alignment vertical="center"/>
    </xf>
    <xf numFmtId="0" fontId="23" fillId="0" borderId="1" xfId="1" applyFont="1" applyFill="1" applyBorder="1" applyAlignment="1">
      <alignment vertical="center" shrinkToFit="1"/>
    </xf>
    <xf numFmtId="0" fontId="26" fillId="0" borderId="0" xfId="1" applyFont="1" applyAlignment="1">
      <alignment horizontal="left" shrinkToFit="1"/>
    </xf>
    <xf numFmtId="0" fontId="26" fillId="0" borderId="0" xfId="1" applyFont="1" applyAlignment="1">
      <alignment horizontal="center" vertical="center" shrinkToFit="1"/>
    </xf>
    <xf numFmtId="177" fontId="23" fillId="0" borderId="1" xfId="1" applyNumberFormat="1" applyFont="1" applyBorder="1" applyAlignment="1">
      <alignment horizontal="center" vertical="center"/>
    </xf>
    <xf numFmtId="38" fontId="23" fillId="0" borderId="1" xfId="34" applyFont="1" applyBorder="1" applyAlignment="1">
      <alignment horizontal="center" vertical="center"/>
    </xf>
    <xf numFmtId="38" fontId="23" fillId="0" borderId="0" xfId="34" applyFont="1" applyFill="1" applyBorder="1" applyAlignment="1">
      <alignment vertical="center"/>
    </xf>
    <xf numFmtId="38" fontId="23" fillId="25" borderId="0" xfId="34" applyFont="1" applyFill="1" applyAlignment="1">
      <alignment vertical="center"/>
    </xf>
    <xf numFmtId="0" fontId="27" fillId="27" borderId="0" xfId="1" applyFont="1" applyFill="1">
      <alignment vertical="center"/>
    </xf>
    <xf numFmtId="0" fontId="23" fillId="27" borderId="0" xfId="1" applyFont="1" applyFill="1">
      <alignment vertical="center"/>
    </xf>
    <xf numFmtId="0" fontId="28" fillId="0" borderId="0" xfId="0" applyFont="1">
      <alignment vertical="center"/>
    </xf>
    <xf numFmtId="38" fontId="27" fillId="0" borderId="0" xfId="34" applyFont="1" applyFill="1" applyAlignment="1">
      <alignment horizontal="center" vertical="center"/>
    </xf>
    <xf numFmtId="38" fontId="23" fillId="0" borderId="0" xfId="34" applyFont="1" applyFill="1" applyAlignment="1">
      <alignment vertical="center"/>
    </xf>
    <xf numFmtId="40" fontId="23" fillId="0" borderId="1" xfId="34" applyNumberFormat="1" applyFont="1" applyBorder="1">
      <alignment vertical="center"/>
    </xf>
    <xf numFmtId="176" fontId="23" fillId="0" borderId="1" xfId="34" applyNumberFormat="1" applyFont="1" applyBorder="1">
      <alignment vertical="center"/>
    </xf>
    <xf numFmtId="38" fontId="24" fillId="0" borderId="1" xfId="34" applyFont="1" applyBorder="1">
      <alignment vertical="center"/>
    </xf>
    <xf numFmtId="38" fontId="23" fillId="0" borderId="0" xfId="34" applyFont="1" applyFill="1" applyAlignment="1">
      <alignment horizontal="center" vertical="center"/>
    </xf>
    <xf numFmtId="38" fontId="23" fillId="0" borderId="1" xfId="34" applyFont="1" applyFill="1" applyBorder="1">
      <alignment vertical="center"/>
    </xf>
    <xf numFmtId="38" fontId="23" fillId="0" borderId="1" xfId="34" applyFont="1" applyFill="1" applyBorder="1" applyAlignment="1">
      <alignment horizontal="right" vertical="center"/>
    </xf>
    <xf numFmtId="176" fontId="23" fillId="0" borderId="1" xfId="34" applyNumberFormat="1" applyFont="1" applyFill="1" applyBorder="1" applyAlignment="1">
      <alignment horizontal="right" vertical="center"/>
    </xf>
    <xf numFmtId="38" fontId="24" fillId="0" borderId="1" xfId="34" applyFont="1" applyFill="1" applyBorder="1">
      <alignment vertical="center"/>
    </xf>
    <xf numFmtId="38" fontId="23" fillId="0" borderId="1" xfId="34" applyFont="1" applyFill="1" applyBorder="1" applyAlignment="1">
      <alignment vertical="center" shrinkToFit="1"/>
    </xf>
    <xf numFmtId="38" fontId="23" fillId="0" borderId="0" xfId="34" applyFont="1" applyFill="1" applyAlignment="1">
      <alignment horizontal="right" vertical="center"/>
    </xf>
    <xf numFmtId="0" fontId="23" fillId="0" borderId="4" xfId="1" applyFont="1" applyBorder="1" applyAlignment="1">
      <alignment horizontal="center" vertical="center"/>
    </xf>
    <xf numFmtId="38" fontId="24" fillId="0" borderId="5" xfId="34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38" fontId="23" fillId="0" borderId="0" xfId="34" applyFont="1">
      <alignment vertical="center"/>
    </xf>
    <xf numFmtId="0" fontId="27" fillId="0" borderId="0" xfId="1" applyFont="1">
      <alignment vertical="center"/>
    </xf>
    <xf numFmtId="0" fontId="23" fillId="0" borderId="0" xfId="1" applyFont="1" applyAlignment="1">
      <alignment horizontal="left" vertical="center" wrapText="1"/>
    </xf>
    <xf numFmtId="0" fontId="23" fillId="0" borderId="0" xfId="1" applyFont="1" applyAlignment="1">
      <alignment horizontal="left" vertical="center"/>
    </xf>
    <xf numFmtId="0" fontId="23" fillId="0" borderId="1" xfId="1" applyFont="1" applyBorder="1" applyAlignment="1">
      <alignment horizontal="center" vertical="center" shrinkToFit="1"/>
    </xf>
    <xf numFmtId="0" fontId="23" fillId="0" borderId="1" xfId="1" applyFont="1" applyBorder="1" applyAlignment="1">
      <alignment horizontal="center" vertical="center"/>
    </xf>
    <xf numFmtId="38" fontId="23" fillId="0" borderId="0" xfId="34" applyFon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38" fontId="24" fillId="0" borderId="0" xfId="34" applyFont="1" applyFill="1" applyBorder="1" applyAlignment="1">
      <alignment vertical="center"/>
    </xf>
    <xf numFmtId="0" fontId="0" fillId="0" borderId="0" xfId="0" applyAlignment="1">
      <alignment vertical="center" shrinkToFit="1"/>
    </xf>
    <xf numFmtId="38" fontId="24" fillId="0" borderId="17" xfId="34" applyFont="1" applyBorder="1">
      <alignment vertical="center"/>
    </xf>
    <xf numFmtId="38" fontId="24" fillId="0" borderId="5" xfId="34" applyFont="1" applyFill="1" applyBorder="1" applyAlignment="1">
      <alignment vertical="center"/>
    </xf>
    <xf numFmtId="0" fontId="0" fillId="0" borderId="7" xfId="0" applyBorder="1">
      <alignment vertical="center"/>
    </xf>
    <xf numFmtId="0" fontId="30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shrinkToFit="1"/>
    </xf>
    <xf numFmtId="38" fontId="30" fillId="0" borderId="1" xfId="44" applyFont="1" applyBorder="1" applyAlignment="1">
      <alignment vertical="center"/>
    </xf>
    <xf numFmtId="38" fontId="30" fillId="0" borderId="1" xfId="44" applyFont="1" applyBorder="1" applyAlignment="1">
      <alignment vertical="center" shrinkToFit="1"/>
    </xf>
    <xf numFmtId="0" fontId="3" fillId="0" borderId="0" xfId="1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shrinkToFit="1"/>
    </xf>
    <xf numFmtId="0" fontId="27" fillId="0" borderId="0" xfId="1" applyFont="1" applyAlignment="1">
      <alignment vertical="center"/>
    </xf>
    <xf numFmtId="0" fontId="3" fillId="0" borderId="0" xfId="1" applyFont="1">
      <alignment vertical="center"/>
    </xf>
    <xf numFmtId="0" fontId="23" fillId="29" borderId="20" xfId="1" applyFont="1" applyFill="1" applyBorder="1" applyAlignment="1">
      <alignment horizontal="center" vertical="center"/>
    </xf>
    <xf numFmtId="0" fontId="23" fillId="29" borderId="2" xfId="1" applyFont="1" applyFill="1" applyBorder="1" applyAlignment="1">
      <alignment horizontal="center" vertical="center"/>
    </xf>
    <xf numFmtId="0" fontId="23" fillId="0" borderId="0" xfId="1" applyFont="1" applyAlignment="1">
      <alignment vertical="center" wrapText="1"/>
    </xf>
    <xf numFmtId="0" fontId="23" fillId="0" borderId="0" xfId="1" applyFont="1" applyAlignment="1">
      <alignment horizontal="left" vertical="center" wrapText="1"/>
    </xf>
    <xf numFmtId="0" fontId="23" fillId="29" borderId="1" xfId="1" applyFont="1" applyFill="1" applyBorder="1">
      <alignment vertical="center"/>
    </xf>
    <xf numFmtId="38" fontId="23" fillId="0" borderId="21" xfId="34" applyFont="1" applyFill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23" fillId="0" borderId="17" xfId="1" applyFont="1" applyBorder="1" applyAlignment="1">
      <alignment horizontal="center" vertical="center" wrapText="1"/>
    </xf>
    <xf numFmtId="0" fontId="23" fillId="0" borderId="18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17" xfId="1" applyFont="1" applyBorder="1" applyAlignment="1">
      <alignment vertical="center" wrapText="1"/>
    </xf>
    <xf numFmtId="0" fontId="23" fillId="0" borderId="18" xfId="1" applyFont="1" applyBorder="1" applyAlignment="1">
      <alignment vertical="center" wrapText="1"/>
    </xf>
    <xf numFmtId="0" fontId="23" fillId="0" borderId="3" xfId="1" applyFont="1" applyBorder="1" applyAlignment="1">
      <alignment vertical="center" wrapText="1"/>
    </xf>
    <xf numFmtId="0" fontId="23" fillId="0" borderId="1" xfId="1" applyFont="1" applyBorder="1" applyAlignment="1">
      <alignment horizontal="center" vertical="center" shrinkToFit="1"/>
    </xf>
    <xf numFmtId="0" fontId="3" fillId="0" borderId="0" xfId="1" applyAlignment="1">
      <alignment horizontal="left" vertical="top" wrapText="1"/>
    </xf>
    <xf numFmtId="0" fontId="23" fillId="0" borderId="17" xfId="1" applyFont="1" applyBorder="1" applyAlignment="1">
      <alignment horizontal="center" vertical="center" wrapText="1" shrinkToFit="1"/>
    </xf>
    <xf numFmtId="0" fontId="23" fillId="0" borderId="18" xfId="1" applyFont="1" applyBorder="1" applyAlignment="1">
      <alignment horizontal="center" vertical="center" wrapText="1" shrinkToFit="1"/>
    </xf>
    <xf numFmtId="0" fontId="23" fillId="0" borderId="3" xfId="1" applyFont="1" applyBorder="1" applyAlignment="1">
      <alignment horizontal="center" vertical="center" wrapText="1" shrinkToFit="1"/>
    </xf>
    <xf numFmtId="0" fontId="3" fillId="0" borderId="0" xfId="1" applyAlignment="1">
      <alignment horizontal="center" vertical="center" shrinkToFit="1"/>
    </xf>
    <xf numFmtId="0" fontId="23" fillId="0" borderId="20" xfId="1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3" fillId="0" borderId="17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38" fontId="23" fillId="0" borderId="17" xfId="34" applyFont="1" applyBorder="1" applyAlignment="1">
      <alignment horizontal="center" vertical="center"/>
    </xf>
    <xf numFmtId="38" fontId="23" fillId="0" borderId="3" xfId="34" applyFont="1" applyBorder="1" applyAlignment="1">
      <alignment horizontal="center" vertical="center"/>
    </xf>
    <xf numFmtId="0" fontId="3" fillId="0" borderId="0" xfId="1" applyAlignment="1">
      <alignment horizontal="right" vertical="center"/>
    </xf>
    <xf numFmtId="0" fontId="23" fillId="0" borderId="18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38" fontId="23" fillId="0" borderId="1" xfId="34" applyFont="1" applyFill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0" fontId="26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26" fillId="0" borderId="0" xfId="1" applyFont="1" applyAlignment="1">
      <alignment horizontal="left" vertical="top" wrapText="1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" xfId="44" builtinId="6"/>
    <cellStyle name="桁区切り 2" xfId="34" xr:uid="{00000000-0005-0000-0000-000020000000}"/>
    <cellStyle name="見出し 1 2" xfId="35" xr:uid="{00000000-0005-0000-0000-000021000000}"/>
    <cellStyle name="見出し 2 2" xfId="36" xr:uid="{00000000-0005-0000-0000-000022000000}"/>
    <cellStyle name="見出し 3 2" xfId="37" xr:uid="{00000000-0005-0000-0000-000023000000}"/>
    <cellStyle name="見出し 4 2" xfId="38" xr:uid="{00000000-0005-0000-0000-000024000000}"/>
    <cellStyle name="集計 2" xfId="39" xr:uid="{00000000-0005-0000-0000-000025000000}"/>
    <cellStyle name="出力 2" xfId="40" xr:uid="{00000000-0005-0000-0000-000026000000}"/>
    <cellStyle name="説明文 2" xfId="41" xr:uid="{00000000-0005-0000-0000-000027000000}"/>
    <cellStyle name="入力 2" xfId="42" xr:uid="{00000000-0005-0000-0000-000028000000}"/>
    <cellStyle name="標準" xfId="0" builtinId="0"/>
    <cellStyle name="標準 2" xfId="1" xr:uid="{00000000-0005-0000-0000-00002A000000}"/>
    <cellStyle name="良い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L79"/>
  <sheetViews>
    <sheetView tabSelected="1" view="pageBreakPreview" zoomScale="115" zoomScaleNormal="100" zoomScaleSheetLayoutView="115" workbookViewId="0">
      <selection activeCell="G18" sqref="G18"/>
    </sheetView>
  </sheetViews>
  <sheetFormatPr defaultRowHeight="13.5" x14ac:dyDescent="0.15"/>
  <cols>
    <col min="1" max="1" width="14.125" customWidth="1"/>
    <col min="3" max="3" width="10.625" bestFit="1" customWidth="1"/>
    <col min="4" max="4" width="9.75" bestFit="1" customWidth="1"/>
    <col min="5" max="5" width="8.375" bestFit="1" customWidth="1"/>
    <col min="6" max="6" width="6" customWidth="1"/>
    <col min="7" max="8" width="8.875" customWidth="1"/>
    <col min="9" max="9" width="9.25" customWidth="1"/>
    <col min="10" max="10" width="4.5" customWidth="1"/>
    <col min="11" max="11" width="10.25" bestFit="1" customWidth="1"/>
    <col min="12" max="12" width="3.125" bestFit="1" customWidth="1"/>
    <col min="13" max="13" width="11.625" bestFit="1" customWidth="1"/>
  </cols>
  <sheetData>
    <row r="1" spans="1:12" x14ac:dyDescent="0.15">
      <c r="A1" s="96" t="s">
        <v>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x14ac:dyDescent="0.15">
      <c r="A2" s="95" t="s">
        <v>5</v>
      </c>
      <c r="B2" s="99"/>
      <c r="C2" s="99"/>
      <c r="D2" s="99"/>
      <c r="E2" s="100"/>
      <c r="F2" s="100"/>
      <c r="G2" s="100"/>
      <c r="H2" s="100"/>
      <c r="I2" s="67"/>
      <c r="J2" s="67"/>
      <c r="K2" s="67"/>
      <c r="L2" s="67"/>
    </row>
    <row r="3" spans="1:12" x14ac:dyDescent="0.15">
      <c r="A3" s="100"/>
      <c r="B3" s="100"/>
      <c r="C3" s="100"/>
      <c r="D3" s="100"/>
      <c r="E3" s="100"/>
      <c r="F3" s="100"/>
      <c r="G3" s="100"/>
      <c r="H3" s="100"/>
      <c r="I3" s="67"/>
      <c r="J3" s="67"/>
      <c r="K3" s="67"/>
      <c r="L3" s="67"/>
    </row>
    <row r="4" spans="1:12" x14ac:dyDescent="0.15">
      <c r="A4" s="93"/>
      <c r="B4" s="93" t="s">
        <v>6</v>
      </c>
      <c r="C4" s="93" t="s">
        <v>7</v>
      </c>
      <c r="D4" s="93" t="s">
        <v>8</v>
      </c>
      <c r="E4" s="93" t="s">
        <v>9</v>
      </c>
      <c r="F4" s="100"/>
      <c r="G4" s="100"/>
      <c r="H4" s="100"/>
      <c r="I4" s="67"/>
      <c r="J4" s="67"/>
      <c r="K4" s="67"/>
      <c r="L4" s="67"/>
    </row>
    <row r="5" spans="1:12" x14ac:dyDescent="0.15">
      <c r="A5" s="56" t="s">
        <v>10</v>
      </c>
      <c r="B5" s="56">
        <v>753</v>
      </c>
      <c r="C5" s="101">
        <v>10.83</v>
      </c>
      <c r="D5" s="102">
        <v>0.3</v>
      </c>
      <c r="E5" s="103">
        <f>B5*C5*D5</f>
        <v>2446.4969999999998</v>
      </c>
      <c r="F5" s="100"/>
      <c r="G5" s="100"/>
      <c r="H5" s="100"/>
      <c r="I5" s="67"/>
      <c r="J5" s="67"/>
      <c r="K5" s="67"/>
      <c r="L5" s="67"/>
    </row>
    <row r="6" spans="1:12" x14ac:dyDescent="0.15">
      <c r="A6" s="56" t="s">
        <v>11</v>
      </c>
      <c r="B6" s="56">
        <v>788</v>
      </c>
      <c r="C6" s="101">
        <v>10.83</v>
      </c>
      <c r="D6" s="102">
        <v>0.4</v>
      </c>
      <c r="E6" s="103">
        <f>B6*C6*D6</f>
        <v>3413.6160000000004</v>
      </c>
      <c r="F6" s="104"/>
      <c r="G6" s="100"/>
      <c r="H6" s="100"/>
      <c r="I6" s="67"/>
      <c r="J6" s="67"/>
      <c r="K6" s="67"/>
      <c r="L6" s="67"/>
    </row>
    <row r="7" spans="1:12" x14ac:dyDescent="0.15">
      <c r="A7" s="56" t="s">
        <v>12</v>
      </c>
      <c r="B7" s="56">
        <v>812</v>
      </c>
      <c r="C7" s="101">
        <v>10.83</v>
      </c>
      <c r="D7" s="102">
        <v>0.3</v>
      </c>
      <c r="E7" s="103">
        <f>B7*C7*D7</f>
        <v>2638.1880000000001</v>
      </c>
      <c r="F7" s="100"/>
      <c r="G7" s="100"/>
      <c r="H7" s="100"/>
      <c r="I7" s="67"/>
      <c r="J7" s="67"/>
      <c r="K7" s="67"/>
      <c r="L7" s="67"/>
    </row>
    <row r="8" spans="1:12" x14ac:dyDescent="0.15">
      <c r="A8" s="56" t="s">
        <v>13</v>
      </c>
      <c r="B8" s="56">
        <v>828</v>
      </c>
      <c r="C8" s="101">
        <v>10.83</v>
      </c>
      <c r="D8" s="102">
        <v>0</v>
      </c>
      <c r="E8" s="103">
        <f>B8*C8*D8</f>
        <v>0</v>
      </c>
      <c r="F8" s="100"/>
      <c r="G8" s="100"/>
      <c r="H8" s="100"/>
      <c r="I8" s="67"/>
      <c r="J8" s="67"/>
      <c r="K8" s="67"/>
      <c r="L8" s="67"/>
    </row>
    <row r="9" spans="1:12" x14ac:dyDescent="0.15">
      <c r="A9" s="56" t="s">
        <v>14</v>
      </c>
      <c r="B9" s="56">
        <v>845</v>
      </c>
      <c r="C9" s="101">
        <v>10.83</v>
      </c>
      <c r="D9" s="102">
        <v>0</v>
      </c>
      <c r="E9" s="103">
        <f>B9*C9*D9</f>
        <v>0</v>
      </c>
      <c r="F9" s="100"/>
      <c r="G9" s="100"/>
      <c r="H9" s="100"/>
      <c r="I9" s="67"/>
      <c r="J9" s="67"/>
      <c r="K9" s="67"/>
      <c r="L9" s="67"/>
    </row>
    <row r="10" spans="1:12" x14ac:dyDescent="0.15">
      <c r="A10" s="105" t="s">
        <v>15</v>
      </c>
      <c r="B10" s="105"/>
      <c r="C10" s="106" t="s">
        <v>0</v>
      </c>
      <c r="D10" s="107">
        <v>2</v>
      </c>
      <c r="E10" s="108">
        <f>SUM(E5:E9)</f>
        <v>8498.3009999999995</v>
      </c>
      <c r="F10" s="100"/>
      <c r="G10" s="100"/>
      <c r="H10" s="100"/>
      <c r="I10" s="67"/>
      <c r="J10" s="67"/>
      <c r="K10" s="67"/>
      <c r="L10" s="67"/>
    </row>
    <row r="11" spans="1:12" ht="14.25" thickBot="1" x14ac:dyDescent="0.2">
      <c r="A11" s="109" t="s">
        <v>16</v>
      </c>
      <c r="B11" s="56">
        <v>40</v>
      </c>
      <c r="C11" s="66"/>
      <c r="D11" s="102">
        <v>1</v>
      </c>
      <c r="E11" s="124">
        <f>B11*10.83</f>
        <v>433.2</v>
      </c>
      <c r="F11" s="100"/>
      <c r="G11" s="100"/>
      <c r="H11" s="100"/>
      <c r="I11" s="67"/>
      <c r="J11" s="67"/>
      <c r="K11" s="67"/>
      <c r="L11" s="67"/>
    </row>
    <row r="12" spans="1:12" ht="14.25" thickBot="1" x14ac:dyDescent="0.2">
      <c r="A12" s="141" t="s">
        <v>239</v>
      </c>
      <c r="B12" s="142"/>
      <c r="C12" s="142"/>
      <c r="D12" s="110" t="s">
        <v>17</v>
      </c>
      <c r="E12" s="125">
        <f>SUM(E10:E11)</f>
        <v>8931.5010000000002</v>
      </c>
      <c r="F12" s="100"/>
      <c r="G12" s="100"/>
      <c r="H12" s="100"/>
      <c r="I12" s="67"/>
      <c r="J12" s="67"/>
      <c r="K12" s="67"/>
      <c r="L12" s="67"/>
    </row>
    <row r="13" spans="1:12" x14ac:dyDescent="0.15">
      <c r="A13" s="120"/>
      <c r="B13" s="121"/>
      <c r="C13" s="121"/>
      <c r="D13" s="110"/>
      <c r="E13" s="122"/>
      <c r="F13" s="100"/>
      <c r="G13" s="100"/>
      <c r="H13" s="100"/>
      <c r="I13" s="67"/>
      <c r="J13" s="67"/>
      <c r="K13" s="67"/>
      <c r="L13" s="67"/>
    </row>
    <row r="14" spans="1:12" x14ac:dyDescent="0.15">
      <c r="A14" s="94" t="s">
        <v>18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</row>
    <row r="15" spans="1:12" x14ac:dyDescent="0.15">
      <c r="A15" s="94" t="s">
        <v>235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</row>
    <row r="16" spans="1:12" x14ac:dyDescent="0.15">
      <c r="A16" s="94" t="s">
        <v>19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</row>
    <row r="17" spans="1:12" x14ac:dyDescent="0.15">
      <c r="A17" s="94" t="s">
        <v>236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</row>
    <row r="18" spans="1:12" x14ac:dyDescent="0.1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2" x14ac:dyDescent="0.15">
      <c r="A19" s="67" t="s">
        <v>20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</row>
    <row r="20" spans="1:12" x14ac:dyDescent="0.15">
      <c r="A20" s="94" t="s">
        <v>232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</row>
    <row r="21" spans="1:12" x14ac:dyDescent="0.1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</row>
    <row r="22" spans="1:12" x14ac:dyDescent="0.15">
      <c r="A22" s="95" t="s">
        <v>21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1:12" ht="14.25" thickBot="1" x14ac:dyDescent="0.2">
      <c r="A23" s="100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1:12" ht="14.25" thickBot="1" x14ac:dyDescent="0.2">
      <c r="A24" s="111">
        <v>828</v>
      </c>
      <c r="B24" s="62" t="s">
        <v>1</v>
      </c>
      <c r="C24" s="111">
        <v>10.83</v>
      </c>
      <c r="D24" s="62" t="s">
        <v>1</v>
      </c>
      <c r="E24" s="111">
        <v>365</v>
      </c>
      <c r="F24" s="62" t="s">
        <v>1</v>
      </c>
      <c r="G24" s="111">
        <v>27</v>
      </c>
      <c r="H24" s="62" t="s">
        <v>1</v>
      </c>
      <c r="I24" s="111">
        <v>0.85</v>
      </c>
      <c r="J24" s="62" t="s">
        <v>2</v>
      </c>
      <c r="K24" s="112">
        <f>A24*C24*E24*G24*I24</f>
        <v>75116327.670000002</v>
      </c>
      <c r="L24" s="62"/>
    </row>
    <row r="25" spans="1:12" ht="14.25" thickTop="1" x14ac:dyDescent="0.15">
      <c r="A25" s="113"/>
      <c r="B25" s="62"/>
      <c r="C25" s="113"/>
      <c r="D25" s="62"/>
      <c r="E25" s="113"/>
      <c r="F25" s="62"/>
      <c r="G25" s="113"/>
      <c r="H25" s="62"/>
      <c r="I25" s="113"/>
      <c r="J25" s="62"/>
      <c r="K25" s="62"/>
      <c r="L25" s="62"/>
    </row>
    <row r="26" spans="1:12" x14ac:dyDescent="0.15">
      <c r="A26" s="146" t="s">
        <v>238</v>
      </c>
      <c r="B26" s="67"/>
      <c r="C26" s="143" t="s">
        <v>231</v>
      </c>
      <c r="D26" s="67"/>
      <c r="E26" s="143" t="s">
        <v>22</v>
      </c>
      <c r="F26" s="67"/>
      <c r="G26" s="143" t="s">
        <v>23</v>
      </c>
      <c r="H26" s="67"/>
      <c r="I26" s="143" t="s">
        <v>24</v>
      </c>
      <c r="J26" s="67"/>
      <c r="K26" s="67"/>
      <c r="L26" s="67"/>
    </row>
    <row r="27" spans="1:12" x14ac:dyDescent="0.15">
      <c r="A27" s="147"/>
      <c r="B27" s="67"/>
      <c r="C27" s="144"/>
      <c r="D27" s="67"/>
      <c r="E27" s="144"/>
      <c r="F27" s="67"/>
      <c r="G27" s="144"/>
      <c r="H27" s="67"/>
      <c r="I27" s="144"/>
      <c r="J27" s="67"/>
      <c r="K27" s="67"/>
      <c r="L27" s="67"/>
    </row>
    <row r="28" spans="1:12" x14ac:dyDescent="0.15">
      <c r="A28" s="148"/>
      <c r="B28" s="67"/>
      <c r="C28" s="145"/>
      <c r="D28" s="67"/>
      <c r="E28" s="145"/>
      <c r="F28" s="67"/>
      <c r="G28" s="145"/>
      <c r="H28" s="67"/>
      <c r="I28" s="145"/>
      <c r="J28" s="67"/>
      <c r="K28" s="67"/>
      <c r="L28" s="67"/>
    </row>
    <row r="29" spans="1:12" x14ac:dyDescent="0.1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</row>
    <row r="30" spans="1:12" x14ac:dyDescent="0.15">
      <c r="A30" s="96" t="s">
        <v>25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x14ac:dyDescent="0.15">
      <c r="A31" s="67"/>
      <c r="B31" s="114"/>
      <c r="C31" s="67"/>
      <c r="D31" s="67"/>
      <c r="E31" s="67"/>
      <c r="F31" s="67"/>
      <c r="G31" s="72"/>
      <c r="H31" s="67"/>
      <c r="I31" s="67"/>
      <c r="J31" s="67"/>
      <c r="K31" s="67"/>
      <c r="L31" s="67"/>
    </row>
    <row r="32" spans="1:12" x14ac:dyDescent="0.15">
      <c r="A32" s="67" t="s">
        <v>26</v>
      </c>
      <c r="B32" s="114"/>
      <c r="C32" s="67"/>
      <c r="D32" s="67"/>
      <c r="E32" s="67"/>
      <c r="F32" s="67"/>
      <c r="G32" s="72"/>
      <c r="H32" s="67"/>
      <c r="I32" s="67"/>
      <c r="J32" s="67"/>
      <c r="K32" s="67"/>
      <c r="L32" s="67"/>
    </row>
    <row r="33" spans="1:12" x14ac:dyDescent="0.15">
      <c r="A33" s="136"/>
      <c r="B33" s="137"/>
      <c r="C33" s="74" t="s">
        <v>27</v>
      </c>
      <c r="D33" s="74" t="s">
        <v>28</v>
      </c>
      <c r="E33" s="74" t="s">
        <v>29</v>
      </c>
      <c r="F33" s="74" t="s">
        <v>30</v>
      </c>
      <c r="G33" s="74" t="s">
        <v>31</v>
      </c>
      <c r="H33" s="75" t="s">
        <v>24</v>
      </c>
      <c r="I33" s="73"/>
      <c r="J33" s="67"/>
      <c r="K33" s="67"/>
      <c r="L33" s="67"/>
    </row>
    <row r="34" spans="1:12" x14ac:dyDescent="0.15">
      <c r="A34" s="140" t="s">
        <v>32</v>
      </c>
      <c r="B34" s="140"/>
      <c r="C34" s="77">
        <v>750000</v>
      </c>
      <c r="D34" s="81">
        <v>0</v>
      </c>
      <c r="E34" s="77">
        <v>1</v>
      </c>
      <c r="F34" s="77">
        <v>1</v>
      </c>
      <c r="G34" s="78">
        <v>27</v>
      </c>
      <c r="H34" s="80">
        <v>0.95</v>
      </c>
      <c r="I34" s="86">
        <f>(C34-D34)/E34/F34/G34/H34</f>
        <v>29239.766081871345</v>
      </c>
      <c r="J34" s="67"/>
      <c r="K34" s="67"/>
      <c r="L34" s="67"/>
    </row>
    <row r="35" spans="1:12" x14ac:dyDescent="0.15">
      <c r="A35" s="140" t="s">
        <v>33</v>
      </c>
      <c r="B35" s="140"/>
      <c r="C35" s="77">
        <v>270000000</v>
      </c>
      <c r="D35" s="77">
        <v>75000000</v>
      </c>
      <c r="E35" s="77">
        <v>22</v>
      </c>
      <c r="F35" s="77">
        <v>12</v>
      </c>
      <c r="G35" s="78">
        <v>27</v>
      </c>
      <c r="H35" s="80">
        <v>0.95</v>
      </c>
      <c r="I35" s="86">
        <f>(C35-D35)/E35/F35/G35/H35</f>
        <v>28796.739323055113</v>
      </c>
      <c r="J35" s="67"/>
      <c r="K35" s="67"/>
      <c r="L35" s="67"/>
    </row>
    <row r="36" spans="1:12" x14ac:dyDescent="0.15">
      <c r="A36" s="140" t="s">
        <v>34</v>
      </c>
      <c r="B36" s="140"/>
      <c r="C36" s="77">
        <v>7500000</v>
      </c>
      <c r="D36" s="77">
        <v>0</v>
      </c>
      <c r="E36" s="77">
        <v>8</v>
      </c>
      <c r="F36" s="77">
        <v>12</v>
      </c>
      <c r="G36" s="78">
        <v>27</v>
      </c>
      <c r="H36" s="80">
        <v>0.95</v>
      </c>
      <c r="I36" s="86">
        <f>(C36-D36)/E36/F36/G36/H36</f>
        <v>3045.8089668615989</v>
      </c>
      <c r="J36" s="67"/>
      <c r="K36" s="67"/>
      <c r="L36" s="67"/>
    </row>
    <row r="37" spans="1:12" ht="14.25" thickBot="1" x14ac:dyDescent="0.2">
      <c r="A37" s="140" t="s">
        <v>35</v>
      </c>
      <c r="B37" s="140"/>
      <c r="C37" s="77">
        <v>5000</v>
      </c>
      <c r="D37" s="81">
        <v>0</v>
      </c>
      <c r="E37" s="77">
        <v>1</v>
      </c>
      <c r="F37" s="77">
        <v>1</v>
      </c>
      <c r="G37" s="78">
        <v>1</v>
      </c>
      <c r="H37" s="80">
        <v>1</v>
      </c>
      <c r="I37" s="86">
        <f>(C37-D37)/E37/F37/G37/H37</f>
        <v>5000</v>
      </c>
      <c r="J37" s="67"/>
      <c r="K37" s="67"/>
      <c r="L37" s="67"/>
    </row>
    <row r="38" spans="1:12" ht="14.25" thickBot="1" x14ac:dyDescent="0.2">
      <c r="A38" s="98"/>
      <c r="B38" s="114"/>
      <c r="C38" s="67"/>
      <c r="D38" s="67"/>
      <c r="E38" s="67"/>
      <c r="F38" s="67"/>
      <c r="G38" s="72"/>
      <c r="H38" s="82" t="s">
        <v>17</v>
      </c>
      <c r="I38" s="86">
        <v>66082.314371788059</v>
      </c>
      <c r="J38" s="62" t="s">
        <v>3</v>
      </c>
      <c r="K38" s="79">
        <v>66000</v>
      </c>
      <c r="L38" s="76" t="s">
        <v>36</v>
      </c>
    </row>
    <row r="39" spans="1:12" x14ac:dyDescent="0.15">
      <c r="A39" s="71"/>
      <c r="B39" s="114"/>
      <c r="C39" s="67"/>
      <c r="D39" s="67"/>
      <c r="E39" s="67"/>
      <c r="F39" s="67"/>
      <c r="G39" s="72"/>
      <c r="H39" s="82"/>
      <c r="I39" s="83"/>
      <c r="J39" s="62"/>
      <c r="K39" s="85"/>
      <c r="L39" s="84"/>
    </row>
    <row r="40" spans="1:12" x14ac:dyDescent="0.15">
      <c r="A40" s="67"/>
      <c r="B40" s="114"/>
      <c r="C40" s="67"/>
      <c r="D40" s="67"/>
      <c r="E40" s="67"/>
      <c r="F40" s="67"/>
      <c r="G40" s="72"/>
      <c r="H40" s="82"/>
      <c r="I40" s="83"/>
      <c r="J40" s="62"/>
      <c r="K40" s="85"/>
      <c r="L40" s="84"/>
    </row>
    <row r="41" spans="1:12" x14ac:dyDescent="0.15">
      <c r="A41" s="67" t="s">
        <v>37</v>
      </c>
      <c r="B41" s="114"/>
      <c r="C41" s="67"/>
      <c r="D41" s="67"/>
      <c r="E41" s="67"/>
      <c r="F41" s="67"/>
      <c r="G41" s="72"/>
      <c r="H41" s="67"/>
      <c r="I41" s="67"/>
      <c r="J41" s="67"/>
      <c r="K41" s="67"/>
      <c r="L41" s="67"/>
    </row>
    <row r="42" spans="1:12" x14ac:dyDescent="0.15">
      <c r="A42" s="136"/>
      <c r="B42" s="137"/>
      <c r="C42" s="74" t="s">
        <v>27</v>
      </c>
      <c r="D42" s="74"/>
      <c r="E42" s="74" t="s">
        <v>29</v>
      </c>
      <c r="F42" s="74" t="s">
        <v>30</v>
      </c>
      <c r="G42" s="74" t="s">
        <v>31</v>
      </c>
      <c r="H42" s="75" t="s">
        <v>24</v>
      </c>
      <c r="I42" s="73"/>
      <c r="J42" s="67"/>
      <c r="K42" s="67"/>
      <c r="L42" s="67"/>
    </row>
    <row r="43" spans="1:12" x14ac:dyDescent="0.15">
      <c r="A43" s="140" t="s">
        <v>38</v>
      </c>
      <c r="B43" s="140"/>
      <c r="C43" s="77">
        <v>1650000</v>
      </c>
      <c r="D43" s="92" t="s">
        <v>230</v>
      </c>
      <c r="E43" s="77">
        <v>1</v>
      </c>
      <c r="F43" s="77">
        <v>1</v>
      </c>
      <c r="G43" s="78">
        <v>27</v>
      </c>
      <c r="H43" s="80">
        <v>0.95</v>
      </c>
      <c r="I43" s="86">
        <f>C43/E43/F43/G43/H43</f>
        <v>64327.485380116959</v>
      </c>
      <c r="J43" s="67"/>
      <c r="K43" s="67"/>
      <c r="L43" s="67"/>
    </row>
    <row r="44" spans="1:12" x14ac:dyDescent="0.15">
      <c r="A44" s="140" t="s">
        <v>34</v>
      </c>
      <c r="B44" s="140"/>
      <c r="C44" s="77">
        <v>7500000</v>
      </c>
      <c r="D44" s="92" t="s">
        <v>230</v>
      </c>
      <c r="E44" s="77">
        <v>8</v>
      </c>
      <c r="F44" s="77">
        <v>12</v>
      </c>
      <c r="G44" s="78">
        <v>27</v>
      </c>
      <c r="H44" s="80">
        <v>0.95</v>
      </c>
      <c r="I44" s="86">
        <f t="shared" ref="I44:I45" si="0">C44/E44/F44/G44/H44</f>
        <v>3045.8089668615989</v>
      </c>
      <c r="J44" s="67"/>
      <c r="K44" s="67"/>
      <c r="L44" s="67"/>
    </row>
    <row r="45" spans="1:12" ht="14.25" thickBot="1" x14ac:dyDescent="0.2">
      <c r="A45" s="140" t="s">
        <v>35</v>
      </c>
      <c r="B45" s="140"/>
      <c r="C45" s="77">
        <v>5000</v>
      </c>
      <c r="D45" s="92" t="s">
        <v>230</v>
      </c>
      <c r="E45" s="77">
        <v>1</v>
      </c>
      <c r="F45" s="77">
        <v>1</v>
      </c>
      <c r="G45" s="78">
        <v>1</v>
      </c>
      <c r="H45" s="80">
        <v>1</v>
      </c>
      <c r="I45" s="86">
        <f t="shared" si="0"/>
        <v>5000</v>
      </c>
      <c r="J45" s="67"/>
      <c r="K45" s="67"/>
      <c r="L45" s="67"/>
    </row>
    <row r="46" spans="1:12" ht="14.25" thickBot="1" x14ac:dyDescent="0.2">
      <c r="A46" s="98"/>
      <c r="B46" s="114"/>
      <c r="C46" s="67"/>
      <c r="D46" s="67"/>
      <c r="E46" s="67"/>
      <c r="F46" s="67"/>
      <c r="G46" s="72"/>
      <c r="H46" s="82" t="s">
        <v>17</v>
      </c>
      <c r="I46" s="86">
        <v>72373.294346978553</v>
      </c>
      <c r="J46" s="62" t="s">
        <v>3</v>
      </c>
      <c r="K46" s="79">
        <v>72000</v>
      </c>
      <c r="L46" s="76" t="s">
        <v>36</v>
      </c>
    </row>
    <row r="47" spans="1:12" x14ac:dyDescent="0.15">
      <c r="A47" s="71"/>
      <c r="B47" s="114"/>
      <c r="C47" s="67"/>
      <c r="D47" s="67"/>
      <c r="E47" s="67"/>
      <c r="F47" s="67"/>
      <c r="G47" s="72"/>
      <c r="H47" s="67"/>
      <c r="I47" s="67"/>
      <c r="J47" s="67"/>
      <c r="K47" s="67"/>
      <c r="L47" s="67"/>
    </row>
    <row r="48" spans="1:12" x14ac:dyDescent="0.15">
      <c r="A48" s="67"/>
      <c r="B48" s="114"/>
      <c r="C48" s="67"/>
      <c r="D48" s="67"/>
      <c r="E48" s="67"/>
      <c r="F48" s="67"/>
      <c r="G48" s="72"/>
      <c r="H48" s="67"/>
      <c r="I48" s="67"/>
      <c r="J48" s="67"/>
      <c r="K48" s="67"/>
      <c r="L48" s="67"/>
    </row>
    <row r="49" spans="1:12" x14ac:dyDescent="0.15">
      <c r="A49" s="67" t="s">
        <v>39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1:12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</row>
    <row r="51" spans="1:12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</row>
    <row r="52" spans="1:12" x14ac:dyDescent="0.15">
      <c r="A52" s="67" t="s">
        <v>40</v>
      </c>
      <c r="B52" s="114"/>
      <c r="C52" s="67"/>
      <c r="D52" s="67"/>
      <c r="E52" s="67"/>
      <c r="F52" s="67"/>
      <c r="G52" s="72"/>
      <c r="H52" s="67"/>
      <c r="I52" s="67"/>
      <c r="J52" s="67"/>
      <c r="K52" s="67"/>
      <c r="L52" s="67"/>
    </row>
    <row r="53" spans="1:12" x14ac:dyDescent="0.15">
      <c r="A53" s="67" t="s">
        <v>233</v>
      </c>
      <c r="B53" s="114"/>
      <c r="C53" s="67"/>
      <c r="D53" s="67"/>
      <c r="E53" s="67"/>
      <c r="F53" s="67"/>
      <c r="G53" s="72"/>
      <c r="H53" s="67"/>
      <c r="I53" s="67"/>
      <c r="J53" s="67"/>
      <c r="K53" s="67"/>
      <c r="L53" s="67"/>
    </row>
    <row r="54" spans="1:12" x14ac:dyDescent="0.15">
      <c r="A54" s="67"/>
      <c r="B54" s="114"/>
      <c r="C54" s="67"/>
      <c r="D54" s="67"/>
      <c r="E54" s="67"/>
      <c r="F54" s="67"/>
      <c r="G54" s="72"/>
      <c r="H54" s="67"/>
      <c r="I54" s="67"/>
      <c r="J54" s="67"/>
      <c r="K54" s="67"/>
      <c r="L54" s="67"/>
    </row>
    <row r="55" spans="1:12" x14ac:dyDescent="0.15">
      <c r="A55" s="67" t="s">
        <v>41</v>
      </c>
      <c r="B55" s="114"/>
      <c r="C55" s="67"/>
      <c r="D55" s="67"/>
      <c r="E55" s="67"/>
      <c r="F55" s="67"/>
      <c r="G55" s="72"/>
      <c r="H55" s="67"/>
      <c r="I55" s="67"/>
      <c r="J55" s="67"/>
      <c r="K55" s="67"/>
      <c r="L55" s="67"/>
    </row>
    <row r="56" spans="1:12" x14ac:dyDescent="0.15">
      <c r="A56" s="67" t="s">
        <v>42</v>
      </c>
      <c r="B56" s="114"/>
      <c r="C56" s="67"/>
      <c r="D56" s="67"/>
      <c r="E56" s="67"/>
      <c r="F56" s="67"/>
      <c r="G56" s="72"/>
      <c r="H56" s="67"/>
      <c r="I56" s="67"/>
      <c r="J56" s="67"/>
      <c r="K56" s="67"/>
      <c r="L56" s="67"/>
    </row>
    <row r="57" spans="1:12" x14ac:dyDescent="0.15">
      <c r="A57" s="67" t="s">
        <v>43</v>
      </c>
      <c r="B57" s="114"/>
      <c r="C57" s="67"/>
      <c r="D57" s="67"/>
      <c r="E57" s="67"/>
      <c r="F57" s="67"/>
      <c r="G57" s="72"/>
      <c r="H57" s="67"/>
      <c r="I57" s="67"/>
      <c r="J57" s="67"/>
      <c r="K57" s="67"/>
      <c r="L57" s="67"/>
    </row>
    <row r="58" spans="1:12" x14ac:dyDescent="0.15">
      <c r="A58" s="67"/>
      <c r="B58" s="114"/>
      <c r="C58" s="67"/>
      <c r="D58" s="67"/>
      <c r="E58" s="67"/>
      <c r="F58" s="67"/>
      <c r="G58" s="72"/>
      <c r="H58" s="67"/>
      <c r="I58" s="67"/>
      <c r="J58" s="67"/>
      <c r="K58" s="67"/>
      <c r="L58" s="67"/>
    </row>
    <row r="59" spans="1:12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</row>
    <row r="60" spans="1:12" x14ac:dyDescent="0.15">
      <c r="A60" s="115" t="s">
        <v>44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spans="1:12" x14ac:dyDescent="0.15">
      <c r="A61" s="115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</row>
    <row r="62" spans="1:12" x14ac:dyDescent="0.15">
      <c r="A62" s="139" t="s">
        <v>45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</row>
    <row r="63" spans="1:12" x14ac:dyDescent="0.15">
      <c r="A63" s="139"/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</row>
    <row r="64" spans="1:12" x14ac:dyDescent="0.15">
      <c r="A64" s="116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</row>
    <row r="65" spans="1:12" x14ac:dyDescent="0.15">
      <c r="A65" s="67" t="s">
        <v>46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</row>
    <row r="66" spans="1:12" x14ac:dyDescent="0.15">
      <c r="A66" s="67" t="s">
        <v>47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</row>
    <row r="67" spans="1:12" x14ac:dyDescent="0.15">
      <c r="A67" s="138" t="s">
        <v>48</v>
      </c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</row>
    <row r="68" spans="1:12" x14ac:dyDescent="0.15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</row>
    <row r="69" spans="1:12" x14ac:dyDescent="0.15">
      <c r="A69" s="67" t="s">
        <v>49</v>
      </c>
      <c r="B69" s="67"/>
      <c r="C69" s="117"/>
      <c r="D69" s="67"/>
      <c r="E69" s="67"/>
      <c r="F69" s="67"/>
      <c r="G69" s="67"/>
      <c r="H69" s="67"/>
      <c r="I69" s="67"/>
      <c r="J69" s="67"/>
      <c r="K69" s="67"/>
      <c r="L69" s="67"/>
    </row>
    <row r="70" spans="1:12" x14ac:dyDescent="0.15">
      <c r="A70" s="138" t="s">
        <v>50</v>
      </c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</row>
    <row r="71" spans="1:12" x14ac:dyDescent="0.1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</row>
    <row r="72" spans="1:12" x14ac:dyDescent="0.15">
      <c r="A72" s="67" t="s">
        <v>51</v>
      </c>
      <c r="B72" s="67"/>
      <c r="C72" s="117"/>
      <c r="D72" s="67"/>
      <c r="E72" s="67"/>
      <c r="F72" s="67"/>
      <c r="G72" s="67"/>
      <c r="H72" s="67"/>
      <c r="I72" s="67"/>
      <c r="J72" s="67"/>
      <c r="K72" s="67"/>
      <c r="L72" s="67"/>
    </row>
    <row r="73" spans="1:12" x14ac:dyDescent="0.15">
      <c r="A73" s="138" t="s">
        <v>52</v>
      </c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</row>
    <row r="74" spans="1:12" x14ac:dyDescent="0.15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</row>
    <row r="75" spans="1:12" x14ac:dyDescent="0.15">
      <c r="A75" s="67" t="s">
        <v>53</v>
      </c>
      <c r="B75" s="67"/>
      <c r="C75" s="117"/>
      <c r="D75" s="67"/>
      <c r="E75" s="67"/>
      <c r="F75" s="67"/>
      <c r="G75" s="67"/>
      <c r="H75" s="67"/>
      <c r="I75" s="67"/>
      <c r="J75" s="67"/>
      <c r="K75" s="67"/>
      <c r="L75" s="67"/>
    </row>
    <row r="76" spans="1:12" x14ac:dyDescent="0.15">
      <c r="A76" s="67" t="s">
        <v>54</v>
      </c>
      <c r="B76" s="67"/>
      <c r="C76" s="117"/>
      <c r="D76" s="67"/>
      <c r="E76" s="67"/>
      <c r="F76" s="67"/>
      <c r="G76" s="67"/>
      <c r="H76" s="67"/>
      <c r="I76" s="67"/>
      <c r="J76" s="67"/>
      <c r="K76" s="67"/>
      <c r="L76" s="67"/>
    </row>
    <row r="77" spans="1:12" x14ac:dyDescent="0.15">
      <c r="A77" s="67" t="s">
        <v>55</v>
      </c>
      <c r="B77" s="67"/>
      <c r="C77" s="117"/>
      <c r="D77" s="67"/>
      <c r="E77" s="67"/>
      <c r="F77" s="67"/>
      <c r="G77" s="67"/>
      <c r="H77" s="67"/>
      <c r="I77" s="67"/>
      <c r="J77" s="67"/>
      <c r="K77" s="67"/>
      <c r="L77" s="67"/>
    </row>
    <row r="78" spans="1:12" x14ac:dyDescent="0.15">
      <c r="A78" s="67" t="s">
        <v>56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</row>
    <row r="79" spans="1:12" x14ac:dyDescent="0.15">
      <c r="A79" s="67" t="s">
        <v>57</v>
      </c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</row>
  </sheetData>
  <mergeCells count="19">
    <mergeCell ref="A12:C12"/>
    <mergeCell ref="I26:I28"/>
    <mergeCell ref="A26:A28"/>
    <mergeCell ref="C26:C28"/>
    <mergeCell ref="E26:E28"/>
    <mergeCell ref="G26:G28"/>
    <mergeCell ref="A33:B33"/>
    <mergeCell ref="A42:B42"/>
    <mergeCell ref="A70:L71"/>
    <mergeCell ref="A67:L68"/>
    <mergeCell ref="A73:L74"/>
    <mergeCell ref="A62:L63"/>
    <mergeCell ref="A34:B34"/>
    <mergeCell ref="A35:B35"/>
    <mergeCell ref="A36:B36"/>
    <mergeCell ref="A37:B37"/>
    <mergeCell ref="A45:B45"/>
    <mergeCell ref="A44:B44"/>
    <mergeCell ref="A43:B4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Header>&amp;R参考様式２</oddHeader>
  </headerFooter>
  <rowBreaks count="1" manualBreakCount="1">
    <brk id="6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62"/>
  <sheetViews>
    <sheetView view="pageBreakPreview" zoomScale="115" zoomScaleNormal="100" zoomScaleSheetLayoutView="115" workbookViewId="0">
      <selection activeCell="H18" sqref="H18"/>
    </sheetView>
  </sheetViews>
  <sheetFormatPr defaultRowHeight="13.5" x14ac:dyDescent="0.15"/>
  <cols>
    <col min="2" max="8" width="10.625" customWidth="1"/>
  </cols>
  <sheetData>
    <row r="1" spans="1:8" x14ac:dyDescent="0.15">
      <c r="A1" s="22" t="s">
        <v>58</v>
      </c>
      <c r="B1" s="23"/>
      <c r="C1" s="23"/>
      <c r="D1" s="23"/>
      <c r="E1" s="24"/>
      <c r="F1" s="23"/>
      <c r="G1" s="23"/>
      <c r="H1" s="23"/>
    </row>
    <row r="2" spans="1:8" x14ac:dyDescent="0.15">
      <c r="A2" s="6"/>
      <c r="B2" s="3"/>
      <c r="C2" s="3"/>
      <c r="D2" s="3"/>
      <c r="E2" s="4"/>
      <c r="F2" s="3"/>
      <c r="G2" s="3"/>
      <c r="H2" s="3"/>
    </row>
    <row r="3" spans="1:8" x14ac:dyDescent="0.15">
      <c r="A3" s="4"/>
      <c r="B3" s="4" t="s">
        <v>59</v>
      </c>
      <c r="C3" s="4"/>
      <c r="D3" s="4" t="s">
        <v>23</v>
      </c>
      <c r="E3" s="4"/>
      <c r="F3" s="7" t="s">
        <v>60</v>
      </c>
      <c r="G3" s="4"/>
      <c r="H3" s="4"/>
    </row>
    <row r="4" spans="1:8" x14ac:dyDescent="0.15">
      <c r="A4" s="3" t="s">
        <v>61</v>
      </c>
      <c r="B4" s="5">
        <v>300000</v>
      </c>
      <c r="C4" s="9" t="s">
        <v>62</v>
      </c>
      <c r="D4" s="5">
        <v>27</v>
      </c>
      <c r="E4" s="4" t="s">
        <v>2</v>
      </c>
      <c r="F4" s="8">
        <f>B4/D4</f>
        <v>11111.111111111111</v>
      </c>
      <c r="G4" s="3"/>
      <c r="H4" s="3"/>
    </row>
    <row r="5" spans="1:8" x14ac:dyDescent="0.15">
      <c r="A5" s="3" t="s">
        <v>63</v>
      </c>
      <c r="B5" s="5">
        <v>375000</v>
      </c>
      <c r="C5" s="4" t="s">
        <v>62</v>
      </c>
      <c r="D5" s="5">
        <v>27</v>
      </c>
      <c r="E5" s="4" t="s">
        <v>2</v>
      </c>
      <c r="F5" s="8">
        <f t="shared" ref="F5:F6" si="0">B5/D5</f>
        <v>13888.888888888889</v>
      </c>
      <c r="G5" s="3"/>
      <c r="H5" s="3"/>
    </row>
    <row r="6" spans="1:8" x14ac:dyDescent="0.15">
      <c r="A6" s="3" t="s">
        <v>64</v>
      </c>
      <c r="B6" s="5">
        <v>375000</v>
      </c>
      <c r="C6" s="4" t="s">
        <v>62</v>
      </c>
      <c r="D6" s="5">
        <v>27</v>
      </c>
      <c r="E6" s="4" t="s">
        <v>2</v>
      </c>
      <c r="F6" s="8">
        <f t="shared" si="0"/>
        <v>13888.888888888889</v>
      </c>
      <c r="G6" s="3"/>
      <c r="H6" s="3"/>
    </row>
    <row r="7" spans="1:8" x14ac:dyDescent="0.15">
      <c r="A7" s="3" t="s">
        <v>17</v>
      </c>
      <c r="B7" s="3"/>
      <c r="C7" s="3"/>
      <c r="D7" s="3"/>
      <c r="E7" s="4"/>
      <c r="F7" s="10">
        <f>SUM(F4:F6)</f>
        <v>38888.888888888891</v>
      </c>
      <c r="G7" s="3"/>
      <c r="H7" s="3"/>
    </row>
    <row r="8" spans="1:8" x14ac:dyDescent="0.15">
      <c r="A8" s="3"/>
      <c r="B8" s="3"/>
      <c r="C8" s="3"/>
      <c r="D8" s="3"/>
      <c r="E8" s="4"/>
      <c r="F8" s="4" t="s">
        <v>65</v>
      </c>
      <c r="G8" s="3"/>
      <c r="H8" s="3"/>
    </row>
    <row r="9" spans="1:8" x14ac:dyDescent="0.15">
      <c r="A9" s="3"/>
      <c r="B9" s="3"/>
      <c r="C9" s="3"/>
      <c r="D9" s="3"/>
      <c r="E9" s="4"/>
      <c r="F9" s="11">
        <v>39000</v>
      </c>
      <c r="G9" s="3"/>
      <c r="H9" s="3"/>
    </row>
    <row r="10" spans="1:8" x14ac:dyDescent="0.15">
      <c r="A10" s="3"/>
      <c r="B10" s="3"/>
      <c r="C10" s="3"/>
      <c r="D10" s="3"/>
      <c r="E10" s="4"/>
      <c r="F10" s="3"/>
      <c r="G10" s="3"/>
      <c r="H10" s="3"/>
    </row>
    <row r="11" spans="1:8" x14ac:dyDescent="0.15">
      <c r="A11" s="3" t="s">
        <v>66</v>
      </c>
      <c r="B11" s="3"/>
      <c r="C11" s="3"/>
      <c r="D11" s="3"/>
      <c r="E11" s="4"/>
      <c r="F11" s="3"/>
      <c r="G11" s="3"/>
      <c r="H11" s="3"/>
    </row>
    <row r="12" spans="1:8" x14ac:dyDescent="0.15">
      <c r="A12" s="123"/>
      <c r="B12" s="123"/>
      <c r="C12" s="123"/>
    </row>
    <row r="13" spans="1:8" x14ac:dyDescent="0.15">
      <c r="A13" s="22" t="s">
        <v>67</v>
      </c>
      <c r="B13" s="23"/>
      <c r="C13" s="23"/>
      <c r="D13" s="23"/>
      <c r="E13" s="24"/>
      <c r="F13" s="23"/>
      <c r="G13" s="23"/>
      <c r="H13" s="23"/>
    </row>
    <row r="14" spans="1:8" x14ac:dyDescent="0.15">
      <c r="A14" s="6"/>
      <c r="B14" s="3"/>
      <c r="C14" s="3"/>
      <c r="D14" s="3"/>
      <c r="E14" s="4"/>
      <c r="F14" s="3"/>
      <c r="G14" s="3"/>
      <c r="H14" s="3"/>
    </row>
    <row r="15" spans="1:8" x14ac:dyDescent="0.15">
      <c r="A15" s="4"/>
      <c r="B15" s="4" t="s">
        <v>59</v>
      </c>
      <c r="C15" s="4"/>
      <c r="D15" s="4" t="s">
        <v>23</v>
      </c>
      <c r="E15" s="4"/>
      <c r="F15" s="7" t="s">
        <v>60</v>
      </c>
      <c r="G15" s="4"/>
      <c r="H15" s="4"/>
    </row>
    <row r="16" spans="1:8" x14ac:dyDescent="0.15">
      <c r="A16" s="3" t="s">
        <v>68</v>
      </c>
      <c r="B16" s="5">
        <v>112500</v>
      </c>
      <c r="C16" s="9" t="s">
        <v>62</v>
      </c>
      <c r="D16" s="5">
        <v>27</v>
      </c>
      <c r="E16" s="4" t="s">
        <v>2</v>
      </c>
      <c r="F16" s="8">
        <f>B16/D16</f>
        <v>4166.666666666667</v>
      </c>
      <c r="G16" s="3"/>
      <c r="H16" s="3"/>
    </row>
    <row r="17" spans="1:8" x14ac:dyDescent="0.15">
      <c r="A17" s="3" t="s">
        <v>69</v>
      </c>
      <c r="B17" s="5">
        <v>240000</v>
      </c>
      <c r="C17" s="4" t="s">
        <v>62</v>
      </c>
      <c r="D17" s="5">
        <v>27</v>
      </c>
      <c r="E17" s="4" t="s">
        <v>2</v>
      </c>
      <c r="F17" s="8">
        <f t="shared" ref="F17:F18" si="1">B17/D17</f>
        <v>8888.8888888888887</v>
      </c>
      <c r="G17" s="3"/>
      <c r="H17" s="3"/>
    </row>
    <row r="18" spans="1:8" x14ac:dyDescent="0.15">
      <c r="A18" s="3" t="s">
        <v>70</v>
      </c>
      <c r="B18" s="5">
        <v>105000</v>
      </c>
      <c r="C18" s="4" t="s">
        <v>62</v>
      </c>
      <c r="D18" s="5">
        <v>27</v>
      </c>
      <c r="E18" s="4" t="s">
        <v>2</v>
      </c>
      <c r="F18" s="8">
        <f t="shared" si="1"/>
        <v>3888.8888888888887</v>
      </c>
      <c r="G18" s="3"/>
      <c r="H18" s="3"/>
    </row>
    <row r="19" spans="1:8" x14ac:dyDescent="0.15">
      <c r="A19" s="3" t="s">
        <v>17</v>
      </c>
      <c r="B19" s="3"/>
      <c r="C19" s="3"/>
      <c r="D19" s="3"/>
      <c r="E19" s="4"/>
      <c r="F19" s="10">
        <f>SUM(F16:F18)</f>
        <v>16944.444444444445</v>
      </c>
      <c r="G19" s="3"/>
      <c r="H19" s="3"/>
    </row>
    <row r="20" spans="1:8" x14ac:dyDescent="0.15">
      <c r="A20" s="3"/>
      <c r="B20" s="3"/>
      <c r="C20" s="3"/>
      <c r="D20" s="3"/>
      <c r="E20" s="4"/>
      <c r="F20" s="4" t="s">
        <v>65</v>
      </c>
      <c r="G20" s="3"/>
      <c r="H20" s="3"/>
    </row>
    <row r="21" spans="1:8" x14ac:dyDescent="0.15">
      <c r="A21" s="3"/>
      <c r="B21" s="3"/>
      <c r="C21" s="3"/>
      <c r="D21" s="3"/>
      <c r="E21" s="4"/>
      <c r="F21" s="11">
        <v>17000</v>
      </c>
      <c r="G21" s="3"/>
      <c r="H21" s="3"/>
    </row>
    <row r="22" spans="1:8" x14ac:dyDescent="0.15">
      <c r="A22" s="3"/>
      <c r="B22" s="3"/>
      <c r="C22" s="3"/>
      <c r="D22" s="3"/>
      <c r="E22" s="4"/>
      <c r="F22" s="3"/>
      <c r="G22" s="3"/>
      <c r="H22" s="3"/>
    </row>
    <row r="23" spans="1:8" x14ac:dyDescent="0.15">
      <c r="A23" s="3" t="s">
        <v>71</v>
      </c>
      <c r="B23" s="3"/>
      <c r="C23" s="3"/>
      <c r="D23" s="3"/>
      <c r="E23" s="4"/>
      <c r="F23" s="3"/>
      <c r="G23" s="3"/>
      <c r="H23" s="3"/>
    </row>
    <row r="24" spans="1:8" x14ac:dyDescent="0.15">
      <c r="A24" s="3"/>
      <c r="B24" s="3"/>
      <c r="C24" s="3"/>
      <c r="D24" s="3"/>
      <c r="E24" s="4"/>
      <c r="F24" s="3"/>
      <c r="G24" s="3"/>
      <c r="H24" s="3"/>
    </row>
    <row r="25" spans="1:8" x14ac:dyDescent="0.15">
      <c r="A25" s="25" t="s">
        <v>72</v>
      </c>
      <c r="B25" s="26"/>
      <c r="C25" s="26"/>
      <c r="D25" s="26"/>
      <c r="E25" s="26"/>
      <c r="F25" s="26"/>
      <c r="G25" s="26"/>
      <c r="H25" s="26"/>
    </row>
    <row r="26" spans="1:8" x14ac:dyDescent="0.15">
      <c r="A26" s="13"/>
      <c r="B26" s="13"/>
      <c r="C26" s="13"/>
      <c r="D26" s="13"/>
      <c r="E26" s="13"/>
      <c r="F26" s="13"/>
      <c r="G26" s="13"/>
      <c r="H26" s="13"/>
    </row>
    <row r="27" spans="1:8" x14ac:dyDescent="0.15">
      <c r="A27" s="1" t="s">
        <v>73</v>
      </c>
      <c r="B27" s="149" t="s">
        <v>74</v>
      </c>
      <c r="C27" s="149"/>
      <c r="D27" s="149"/>
      <c r="E27" s="149"/>
      <c r="F27" s="15" t="s">
        <v>75</v>
      </c>
      <c r="G27" s="15" t="s">
        <v>76</v>
      </c>
      <c r="H27" s="13"/>
    </row>
    <row r="28" spans="1:8" x14ac:dyDescent="0.15">
      <c r="A28" s="149" t="s">
        <v>77</v>
      </c>
      <c r="B28" s="149" t="s">
        <v>78</v>
      </c>
      <c r="C28" s="149"/>
      <c r="D28" s="149" t="s">
        <v>79</v>
      </c>
      <c r="E28" s="149"/>
      <c r="F28" s="16">
        <v>180000</v>
      </c>
      <c r="G28" s="16">
        <v>15000</v>
      </c>
      <c r="H28" s="13"/>
    </row>
    <row r="29" spans="1:8" x14ac:dyDescent="0.15">
      <c r="A29" s="149"/>
      <c r="B29" s="149" t="s">
        <v>80</v>
      </c>
      <c r="C29" s="149"/>
      <c r="D29" s="149" t="s">
        <v>81</v>
      </c>
      <c r="E29" s="149"/>
      <c r="F29" s="16">
        <v>192000</v>
      </c>
      <c r="G29" s="16">
        <v>16000</v>
      </c>
      <c r="H29" s="13"/>
    </row>
    <row r="30" spans="1:8" x14ac:dyDescent="0.15">
      <c r="A30" s="149"/>
      <c r="B30" s="149" t="s">
        <v>82</v>
      </c>
      <c r="C30" s="149"/>
      <c r="D30" s="149" t="s">
        <v>83</v>
      </c>
      <c r="E30" s="149"/>
      <c r="F30" s="16">
        <v>84000</v>
      </c>
      <c r="G30" s="16">
        <v>7000</v>
      </c>
      <c r="H30" s="13"/>
    </row>
    <row r="31" spans="1:8" x14ac:dyDescent="0.15">
      <c r="A31" s="149"/>
      <c r="B31" s="149" t="s">
        <v>84</v>
      </c>
      <c r="C31" s="149"/>
      <c r="D31" s="149" t="s">
        <v>85</v>
      </c>
      <c r="E31" s="149"/>
      <c r="F31" s="16">
        <v>240000</v>
      </c>
      <c r="G31" s="16">
        <v>20000</v>
      </c>
      <c r="H31" s="13"/>
    </row>
    <row r="32" spans="1:8" x14ac:dyDescent="0.15">
      <c r="A32" s="149"/>
      <c r="B32" s="149" t="s">
        <v>86</v>
      </c>
      <c r="C32" s="149"/>
      <c r="D32" s="149" t="s">
        <v>87</v>
      </c>
      <c r="E32" s="149"/>
      <c r="F32" s="16">
        <v>96000</v>
      </c>
      <c r="G32" s="16">
        <v>8000</v>
      </c>
      <c r="H32" s="13"/>
    </row>
    <row r="33" spans="1:7" x14ac:dyDescent="0.15">
      <c r="A33" s="149" t="s">
        <v>88</v>
      </c>
      <c r="B33" s="149" t="s">
        <v>89</v>
      </c>
      <c r="C33" s="149"/>
      <c r="D33" s="149" t="s">
        <v>90</v>
      </c>
      <c r="E33" s="149"/>
      <c r="F33" s="16">
        <v>1200000</v>
      </c>
      <c r="G33" s="16">
        <v>100000</v>
      </c>
    </row>
    <row r="34" spans="1:7" x14ac:dyDescent="0.15">
      <c r="A34" s="149"/>
      <c r="B34" s="149" t="s">
        <v>91</v>
      </c>
      <c r="C34" s="149"/>
      <c r="D34" s="149"/>
      <c r="E34" s="149"/>
      <c r="F34" s="16">
        <v>120000</v>
      </c>
      <c r="G34" s="16">
        <v>10000</v>
      </c>
    </row>
    <row r="35" spans="1:7" x14ac:dyDescent="0.15">
      <c r="A35" s="149"/>
      <c r="B35" s="149" t="s">
        <v>92</v>
      </c>
      <c r="C35" s="149"/>
      <c r="D35" s="149" t="s">
        <v>93</v>
      </c>
      <c r="E35" s="149"/>
      <c r="F35" s="16">
        <v>288000</v>
      </c>
      <c r="G35" s="16">
        <v>24000</v>
      </c>
    </row>
    <row r="36" spans="1:7" x14ac:dyDescent="0.15">
      <c r="A36" s="149" t="s">
        <v>94</v>
      </c>
      <c r="B36" s="149" t="s">
        <v>95</v>
      </c>
      <c r="C36" s="149"/>
      <c r="D36" s="149"/>
      <c r="E36" s="149"/>
      <c r="F36" s="16">
        <v>360000</v>
      </c>
      <c r="G36" s="16">
        <v>30000</v>
      </c>
    </row>
    <row r="37" spans="1:7" x14ac:dyDescent="0.15">
      <c r="A37" s="149"/>
      <c r="B37" s="149" t="s">
        <v>96</v>
      </c>
      <c r="C37" s="149"/>
      <c r="D37" s="149"/>
      <c r="E37" s="149"/>
      <c r="F37" s="16">
        <v>60000</v>
      </c>
      <c r="G37" s="16">
        <v>5000</v>
      </c>
    </row>
    <row r="38" spans="1:7" x14ac:dyDescent="0.15">
      <c r="A38" s="149"/>
      <c r="B38" s="149" t="s">
        <v>97</v>
      </c>
      <c r="C38" s="149"/>
      <c r="D38" s="149"/>
      <c r="E38" s="149"/>
      <c r="F38" s="16">
        <v>120000</v>
      </c>
      <c r="G38" s="16">
        <v>10000</v>
      </c>
    </row>
    <row r="39" spans="1:7" x14ac:dyDescent="0.15">
      <c r="A39" s="149"/>
      <c r="B39" s="149" t="s">
        <v>98</v>
      </c>
      <c r="C39" s="149"/>
      <c r="D39" s="149"/>
      <c r="E39" s="149"/>
      <c r="F39" s="16">
        <v>180000</v>
      </c>
      <c r="G39" s="16">
        <v>15000</v>
      </c>
    </row>
    <row r="40" spans="1:7" x14ac:dyDescent="0.15">
      <c r="A40" s="149" t="s">
        <v>99</v>
      </c>
      <c r="B40" s="149" t="s">
        <v>100</v>
      </c>
      <c r="C40" s="149"/>
      <c r="D40" s="149" t="s">
        <v>101</v>
      </c>
      <c r="E40" s="149"/>
      <c r="F40" s="16">
        <v>240000</v>
      </c>
      <c r="G40" s="16">
        <v>20000</v>
      </c>
    </row>
    <row r="41" spans="1:7" x14ac:dyDescent="0.15">
      <c r="A41" s="149"/>
      <c r="B41" s="149" t="s">
        <v>102</v>
      </c>
      <c r="C41" s="149"/>
      <c r="D41" s="149" t="s">
        <v>103</v>
      </c>
      <c r="E41" s="149"/>
      <c r="F41" s="16">
        <v>120000</v>
      </c>
      <c r="G41" s="16">
        <v>10000</v>
      </c>
    </row>
    <row r="42" spans="1:7" x14ac:dyDescent="0.15">
      <c r="A42" s="149" t="s">
        <v>104</v>
      </c>
      <c r="B42" s="149"/>
      <c r="C42" s="149"/>
      <c r="D42" s="149"/>
      <c r="E42" s="149"/>
      <c r="F42" s="16">
        <f>SUM(F28:F41)</f>
        <v>3480000</v>
      </c>
      <c r="G42" s="16">
        <f>SUM(G28:G41)</f>
        <v>290000</v>
      </c>
    </row>
    <row r="43" spans="1:7" x14ac:dyDescent="0.15">
      <c r="A43" s="17"/>
      <c r="B43" s="7"/>
      <c r="C43" s="7"/>
      <c r="D43" s="13"/>
      <c r="E43" s="13"/>
      <c r="F43" s="20" t="s">
        <v>60</v>
      </c>
      <c r="G43" s="21">
        <f>G42/18</f>
        <v>16111.111111111111</v>
      </c>
    </row>
    <row r="44" spans="1:7" ht="14.25" thickBot="1" x14ac:dyDescent="0.2">
      <c r="A44" s="17"/>
      <c r="B44" s="7"/>
      <c r="C44" s="7"/>
      <c r="D44" s="13"/>
      <c r="E44" s="13"/>
      <c r="F44" s="13"/>
      <c r="G44" s="14" t="s">
        <v>65</v>
      </c>
    </row>
    <row r="45" spans="1:7" ht="14.25" thickBot="1" x14ac:dyDescent="0.2">
      <c r="A45" s="17"/>
      <c r="B45" s="7"/>
      <c r="C45" s="7"/>
      <c r="D45" s="13"/>
      <c r="E45" s="13"/>
      <c r="F45" s="13"/>
      <c r="G45" s="18">
        <v>16500</v>
      </c>
    </row>
    <row r="46" spans="1:7" x14ac:dyDescent="0.15">
      <c r="A46" s="19" t="s">
        <v>53</v>
      </c>
      <c r="B46" s="7"/>
      <c r="C46" s="7"/>
      <c r="D46" s="13"/>
      <c r="E46" s="12"/>
      <c r="F46" s="13"/>
      <c r="G46" s="13"/>
    </row>
    <row r="47" spans="1:7" x14ac:dyDescent="0.15">
      <c r="A47" s="150" t="s">
        <v>105</v>
      </c>
      <c r="B47" s="150"/>
      <c r="C47" s="150"/>
      <c r="D47" s="150"/>
      <c r="E47" s="150"/>
      <c r="F47" s="150"/>
      <c r="G47" s="150"/>
    </row>
    <row r="48" spans="1:7" x14ac:dyDescent="0.15">
      <c r="A48" s="150"/>
      <c r="B48" s="150"/>
      <c r="C48" s="150"/>
      <c r="D48" s="150"/>
      <c r="E48" s="150"/>
      <c r="F48" s="150"/>
      <c r="G48" s="150"/>
    </row>
    <row r="49" spans="1:8" x14ac:dyDescent="0.15">
      <c r="A49" s="150"/>
      <c r="B49" s="150"/>
      <c r="C49" s="150"/>
      <c r="D49" s="150"/>
      <c r="E49" s="150"/>
      <c r="F49" s="150"/>
      <c r="G49" s="150"/>
      <c r="H49" s="13"/>
    </row>
    <row r="50" spans="1:8" x14ac:dyDescent="0.15">
      <c r="A50" s="17"/>
      <c r="B50" s="7"/>
      <c r="C50" s="7"/>
      <c r="D50" s="13"/>
      <c r="E50" s="12"/>
      <c r="F50" s="13"/>
      <c r="G50" s="13"/>
      <c r="H50" s="13"/>
    </row>
    <row r="51" spans="1:8" x14ac:dyDescent="0.15">
      <c r="A51" s="25" t="s">
        <v>106</v>
      </c>
      <c r="B51" s="24"/>
      <c r="C51" s="24"/>
      <c r="D51" s="27"/>
      <c r="E51" s="28"/>
      <c r="F51" s="27"/>
      <c r="G51" s="27"/>
      <c r="H51" s="27"/>
    </row>
    <row r="52" spans="1:8" x14ac:dyDescent="0.15">
      <c r="A52" s="17"/>
      <c r="B52" s="7"/>
      <c r="C52" s="7"/>
      <c r="D52" s="13"/>
      <c r="E52" s="12"/>
      <c r="F52" s="13"/>
      <c r="G52" s="13"/>
      <c r="H52" s="13"/>
    </row>
    <row r="53" spans="1:8" x14ac:dyDescent="0.15">
      <c r="A53" s="1" t="s">
        <v>73</v>
      </c>
      <c r="B53" s="149" t="s">
        <v>74</v>
      </c>
      <c r="C53" s="149"/>
      <c r="D53" s="149"/>
      <c r="E53" s="149"/>
      <c r="F53" s="15" t="s">
        <v>75</v>
      </c>
      <c r="G53" s="15" t="s">
        <v>76</v>
      </c>
      <c r="H53" s="13"/>
    </row>
    <row r="54" spans="1:8" x14ac:dyDescent="0.15">
      <c r="A54" s="151" t="s">
        <v>107</v>
      </c>
      <c r="B54" s="149" t="s">
        <v>108</v>
      </c>
      <c r="C54" s="149"/>
      <c r="D54" s="149" t="s">
        <v>109</v>
      </c>
      <c r="E54" s="149"/>
      <c r="F54" s="16">
        <v>100000</v>
      </c>
      <c r="G54" s="16">
        <v>8333.3333333333339</v>
      </c>
      <c r="H54" s="13"/>
    </row>
    <row r="55" spans="1:8" x14ac:dyDescent="0.15">
      <c r="A55" s="152"/>
      <c r="B55" s="149" t="s">
        <v>110</v>
      </c>
      <c r="C55" s="149"/>
      <c r="D55" s="149" t="s">
        <v>111</v>
      </c>
      <c r="E55" s="149"/>
      <c r="F55" s="16">
        <v>200000</v>
      </c>
      <c r="G55" s="16">
        <v>16666.666666666668</v>
      </c>
      <c r="H55" s="13"/>
    </row>
    <row r="56" spans="1:8" x14ac:dyDescent="0.15">
      <c r="A56" s="152"/>
      <c r="B56" s="149" t="s">
        <v>112</v>
      </c>
      <c r="C56" s="149"/>
      <c r="D56" s="149" t="s">
        <v>109</v>
      </c>
      <c r="E56" s="149"/>
      <c r="F56" s="16">
        <v>200000</v>
      </c>
      <c r="G56" s="16">
        <v>16666.666666666668</v>
      </c>
      <c r="H56" s="13"/>
    </row>
    <row r="57" spans="1:8" x14ac:dyDescent="0.15">
      <c r="A57" s="153"/>
      <c r="B57" s="149" t="s">
        <v>113</v>
      </c>
      <c r="C57" s="149"/>
      <c r="D57" s="149" t="s">
        <v>114</v>
      </c>
      <c r="E57" s="149"/>
      <c r="F57" s="16">
        <v>200000</v>
      </c>
      <c r="G57" s="16">
        <v>16666.666666666668</v>
      </c>
      <c r="H57" s="13"/>
    </row>
    <row r="58" spans="1:8" x14ac:dyDescent="0.15">
      <c r="A58" s="149" t="s">
        <v>104</v>
      </c>
      <c r="B58" s="149"/>
      <c r="C58" s="149"/>
      <c r="D58" s="149"/>
      <c r="E58" s="149"/>
      <c r="F58" s="16">
        <f>SUM(F54:F57)</f>
        <v>700000</v>
      </c>
      <c r="G58" s="16">
        <f>SUM(G54:G57)</f>
        <v>58333.333333333343</v>
      </c>
      <c r="H58" s="13"/>
    </row>
    <row r="59" spans="1:8" x14ac:dyDescent="0.15">
      <c r="A59" s="17"/>
      <c r="B59" s="7"/>
      <c r="C59" s="7"/>
      <c r="D59" s="13"/>
      <c r="E59" s="13"/>
      <c r="F59" s="20" t="s">
        <v>60</v>
      </c>
      <c r="G59" s="21">
        <v>3240.7407407407413</v>
      </c>
      <c r="H59" s="13"/>
    </row>
    <row r="60" spans="1:8" ht="14.25" thickBot="1" x14ac:dyDescent="0.2">
      <c r="A60" s="17"/>
      <c r="B60" s="7"/>
      <c r="C60" s="7"/>
      <c r="D60" s="13"/>
      <c r="E60" s="13"/>
      <c r="F60" s="13"/>
      <c r="G60" s="14" t="s">
        <v>65</v>
      </c>
      <c r="H60" s="13"/>
    </row>
    <row r="61" spans="1:8" ht="14.25" thickBot="1" x14ac:dyDescent="0.2">
      <c r="A61" s="19" t="s">
        <v>53</v>
      </c>
      <c r="B61" s="7"/>
      <c r="C61" s="7"/>
      <c r="D61" s="13"/>
      <c r="E61" s="12"/>
      <c r="F61" s="13"/>
      <c r="G61" s="18">
        <v>3300</v>
      </c>
      <c r="H61" s="13"/>
    </row>
    <row r="62" spans="1:8" x14ac:dyDescent="0.15">
      <c r="A62" s="150" t="s">
        <v>115</v>
      </c>
      <c r="B62" s="150"/>
      <c r="C62" s="150"/>
      <c r="D62" s="150"/>
      <c r="E62" s="150"/>
      <c r="F62" s="13"/>
      <c r="G62" s="13"/>
      <c r="H62" s="13"/>
    </row>
  </sheetData>
  <mergeCells count="47">
    <mergeCell ref="A62:E62"/>
    <mergeCell ref="D41:E41"/>
    <mergeCell ref="D40:E40"/>
    <mergeCell ref="D39:E39"/>
    <mergeCell ref="D38:E38"/>
    <mergeCell ref="A58:E58"/>
    <mergeCell ref="D54:E54"/>
    <mergeCell ref="B54:C54"/>
    <mergeCell ref="A54:A57"/>
    <mergeCell ref="A42:E42"/>
    <mergeCell ref="B41:C41"/>
    <mergeCell ref="B40:C40"/>
    <mergeCell ref="B39:C39"/>
    <mergeCell ref="B53:E53"/>
    <mergeCell ref="A47:G49"/>
    <mergeCell ref="A40:A41"/>
    <mergeCell ref="A28:A32"/>
    <mergeCell ref="A33:A35"/>
    <mergeCell ref="A36:A39"/>
    <mergeCell ref="D36:E36"/>
    <mergeCell ref="D35:E35"/>
    <mergeCell ref="D34:E34"/>
    <mergeCell ref="D33:E33"/>
    <mergeCell ref="B38:C38"/>
    <mergeCell ref="B32:C32"/>
    <mergeCell ref="D32:E32"/>
    <mergeCell ref="B31:C31"/>
    <mergeCell ref="B30:C30"/>
    <mergeCell ref="B29:C29"/>
    <mergeCell ref="B28:C28"/>
    <mergeCell ref="D31:E31"/>
    <mergeCell ref="D30:E30"/>
    <mergeCell ref="B27:E27"/>
    <mergeCell ref="D29:E29"/>
    <mergeCell ref="D28:E28"/>
    <mergeCell ref="D57:E57"/>
    <mergeCell ref="D56:E56"/>
    <mergeCell ref="D55:E55"/>
    <mergeCell ref="B57:C57"/>
    <mergeCell ref="B56:C56"/>
    <mergeCell ref="B55:C55"/>
    <mergeCell ref="B36:C36"/>
    <mergeCell ref="B35:C35"/>
    <mergeCell ref="B34:C34"/>
    <mergeCell ref="B33:C33"/>
    <mergeCell ref="D37:E37"/>
    <mergeCell ref="B37:C37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&amp;R参考様式２</oddHeader>
  </headerFooter>
  <rowBreaks count="1" manualBreakCount="1">
    <brk id="5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54"/>
  <sheetViews>
    <sheetView view="pageBreakPreview" topLeftCell="A9" zoomScale="115" zoomScaleNormal="100" zoomScaleSheetLayoutView="115" workbookViewId="0">
      <selection activeCell="E14" sqref="E14"/>
    </sheetView>
  </sheetViews>
  <sheetFormatPr defaultRowHeight="13.5" x14ac:dyDescent="0.15"/>
  <cols>
    <col min="2" max="2" width="19.375" bestFit="1" customWidth="1"/>
    <col min="3" max="3" width="7.125" bestFit="1" customWidth="1"/>
    <col min="4" max="4" width="9.75" bestFit="1" customWidth="1"/>
    <col min="5" max="5" width="11.875" customWidth="1"/>
    <col min="6" max="6" width="8.375" customWidth="1"/>
    <col min="7" max="7" width="11.5" customWidth="1"/>
    <col min="8" max="8" width="10.5" bestFit="1" customWidth="1"/>
  </cols>
  <sheetData>
    <row r="1" spans="1:8" x14ac:dyDescent="0.15">
      <c r="A1" s="50" t="s">
        <v>116</v>
      </c>
      <c r="B1" s="50"/>
      <c r="C1" s="50"/>
      <c r="D1" s="51"/>
      <c r="E1" s="51"/>
      <c r="F1" s="51"/>
      <c r="G1" s="51"/>
      <c r="H1" s="51"/>
    </row>
    <row r="2" spans="1:8" x14ac:dyDescent="0.15">
      <c r="A2" s="33"/>
      <c r="B2" s="33"/>
      <c r="C2" s="33"/>
      <c r="D2" s="29"/>
      <c r="E2" s="29"/>
      <c r="F2" s="29"/>
      <c r="G2" s="29"/>
      <c r="H2" s="29"/>
    </row>
    <row r="3" spans="1:8" ht="24" x14ac:dyDescent="0.15">
      <c r="A3" s="39"/>
      <c r="B3" s="39"/>
      <c r="C3" s="41" t="s">
        <v>117</v>
      </c>
      <c r="D3" s="41" t="s">
        <v>118</v>
      </c>
      <c r="E3" s="41" t="s">
        <v>119</v>
      </c>
      <c r="F3" s="41" t="s">
        <v>120</v>
      </c>
      <c r="G3" s="41" t="s">
        <v>121</v>
      </c>
      <c r="H3" s="41" t="s">
        <v>122</v>
      </c>
    </row>
    <row r="4" spans="1:8" x14ac:dyDescent="0.15">
      <c r="A4" s="158" t="s">
        <v>123</v>
      </c>
      <c r="B4" s="34" t="s">
        <v>124</v>
      </c>
      <c r="C4" s="34">
        <v>1</v>
      </c>
      <c r="D4" s="35">
        <v>300000</v>
      </c>
      <c r="E4" s="53">
        <f>C4*D4</f>
        <v>300000</v>
      </c>
      <c r="F4" s="35">
        <v>600000</v>
      </c>
      <c r="G4" s="53">
        <f>C4*F4</f>
        <v>600000</v>
      </c>
      <c r="H4" s="53">
        <f>E4*12+G4</f>
        <v>4200000</v>
      </c>
    </row>
    <row r="5" spans="1:8" x14ac:dyDescent="0.15">
      <c r="A5" s="163"/>
      <c r="B5" s="34" t="s">
        <v>125</v>
      </c>
      <c r="C5" s="34">
        <v>2</v>
      </c>
      <c r="D5" s="35">
        <v>250000</v>
      </c>
      <c r="E5" s="53">
        <f t="shared" ref="E5:E9" si="0">C5*D5</f>
        <v>500000</v>
      </c>
      <c r="F5" s="35">
        <v>500000</v>
      </c>
      <c r="G5" s="53">
        <f t="shared" ref="G5:G9" si="1">C5*F5</f>
        <v>1000000</v>
      </c>
      <c r="H5" s="53">
        <f t="shared" ref="H5:H9" si="2">E5*12+G5</f>
        <v>7000000</v>
      </c>
    </row>
    <row r="6" spans="1:8" x14ac:dyDescent="0.15">
      <c r="A6" s="163"/>
      <c r="B6" s="34" t="s">
        <v>126</v>
      </c>
      <c r="C6" s="34">
        <v>4</v>
      </c>
      <c r="D6" s="35">
        <v>220000</v>
      </c>
      <c r="E6" s="53">
        <f t="shared" si="0"/>
        <v>880000</v>
      </c>
      <c r="F6" s="35">
        <v>440000</v>
      </c>
      <c r="G6" s="53">
        <f t="shared" si="1"/>
        <v>1760000</v>
      </c>
      <c r="H6" s="53">
        <f t="shared" si="2"/>
        <v>12320000</v>
      </c>
    </row>
    <row r="7" spans="1:8" x14ac:dyDescent="0.15">
      <c r="A7" s="159"/>
      <c r="B7" s="34" t="s">
        <v>127</v>
      </c>
      <c r="C7" s="34">
        <v>0</v>
      </c>
      <c r="D7" s="35"/>
      <c r="E7" s="53">
        <f t="shared" si="0"/>
        <v>0</v>
      </c>
      <c r="F7" s="35"/>
      <c r="G7" s="53">
        <f t="shared" si="1"/>
        <v>0</v>
      </c>
      <c r="H7" s="53">
        <f t="shared" si="2"/>
        <v>0</v>
      </c>
    </row>
    <row r="8" spans="1:8" x14ac:dyDescent="0.15">
      <c r="A8" s="158" t="s">
        <v>128</v>
      </c>
      <c r="B8" s="34" t="s">
        <v>126</v>
      </c>
      <c r="C8" s="34">
        <v>0</v>
      </c>
      <c r="D8" s="35"/>
      <c r="E8" s="53">
        <f t="shared" si="0"/>
        <v>0</v>
      </c>
      <c r="F8" s="35"/>
      <c r="G8" s="53">
        <f t="shared" si="1"/>
        <v>0</v>
      </c>
      <c r="H8" s="53">
        <f t="shared" si="2"/>
        <v>0</v>
      </c>
    </row>
    <row r="9" spans="1:8" x14ac:dyDescent="0.15">
      <c r="A9" s="159"/>
      <c r="B9" s="34" t="s">
        <v>127</v>
      </c>
      <c r="C9" s="34">
        <v>10</v>
      </c>
      <c r="D9" s="35">
        <v>160000</v>
      </c>
      <c r="E9" s="53">
        <f t="shared" si="0"/>
        <v>1600000</v>
      </c>
      <c r="F9" s="35"/>
      <c r="G9" s="53">
        <f t="shared" si="1"/>
        <v>0</v>
      </c>
      <c r="H9" s="53">
        <f t="shared" si="2"/>
        <v>19200000</v>
      </c>
    </row>
    <row r="10" spans="1:8" x14ac:dyDescent="0.15">
      <c r="A10" s="155" t="s">
        <v>17</v>
      </c>
      <c r="B10" s="156"/>
      <c r="C10" s="42"/>
      <c r="D10" s="43"/>
      <c r="E10" s="43"/>
      <c r="F10" s="43"/>
      <c r="G10" s="43"/>
      <c r="H10" s="54">
        <v>42720000</v>
      </c>
    </row>
    <row r="11" spans="1:8" x14ac:dyDescent="0.15">
      <c r="A11" s="40"/>
      <c r="B11" s="40"/>
      <c r="C11" s="40"/>
      <c r="D11" s="38"/>
      <c r="E11" s="38"/>
      <c r="F11" s="38"/>
      <c r="G11" s="38"/>
      <c r="H11" s="38"/>
    </row>
    <row r="12" spans="1:8" x14ac:dyDescent="0.15">
      <c r="A12" s="131" t="s">
        <v>245</v>
      </c>
      <c r="B12" s="132"/>
      <c r="C12" s="133"/>
      <c r="D12" s="38"/>
      <c r="E12" s="38"/>
      <c r="F12" s="38"/>
      <c r="G12" s="38"/>
      <c r="H12" s="38"/>
    </row>
    <row r="13" spans="1:8" x14ac:dyDescent="0.15">
      <c r="A13" s="40" t="s">
        <v>129</v>
      </c>
      <c r="B13" s="40"/>
      <c r="C13" s="40"/>
      <c r="D13" s="38"/>
      <c r="E13" s="38"/>
      <c r="F13" s="160" t="s">
        <v>130</v>
      </c>
      <c r="G13" s="35" t="s">
        <v>126</v>
      </c>
      <c r="H13" s="53">
        <v>3360000</v>
      </c>
    </row>
    <row r="14" spans="1:8" x14ac:dyDescent="0.15">
      <c r="A14" s="40"/>
      <c r="B14" s="40"/>
      <c r="C14" s="40"/>
      <c r="D14" s="38"/>
      <c r="E14" s="38"/>
      <c r="F14" s="161"/>
      <c r="G14" s="35" t="s">
        <v>131</v>
      </c>
      <c r="H14" s="53">
        <v>0</v>
      </c>
    </row>
    <row r="15" spans="1:8" x14ac:dyDescent="0.15">
      <c r="A15" s="135" t="s">
        <v>132</v>
      </c>
      <c r="B15" s="67"/>
      <c r="C15" s="67"/>
      <c r="D15" s="29"/>
      <c r="E15" s="29"/>
      <c r="F15" s="158" t="s">
        <v>133</v>
      </c>
      <c r="G15" s="36" t="s">
        <v>126</v>
      </c>
      <c r="H15" s="53">
        <v>0</v>
      </c>
    </row>
    <row r="16" spans="1:8" x14ac:dyDescent="0.15">
      <c r="A16" s="67" t="s">
        <v>242</v>
      </c>
      <c r="B16" s="134"/>
      <c r="C16" s="134"/>
      <c r="D16" s="29"/>
      <c r="E16" s="29"/>
      <c r="F16" s="159"/>
      <c r="G16" s="55" t="s">
        <v>131</v>
      </c>
      <c r="H16" s="53">
        <v>1920000</v>
      </c>
    </row>
    <row r="17" spans="1:8" x14ac:dyDescent="0.15">
      <c r="A17" s="67" t="s">
        <v>243</v>
      </c>
      <c r="B17" s="67"/>
      <c r="C17" s="67"/>
      <c r="D17" s="29"/>
      <c r="E17" s="29"/>
      <c r="F17" s="29"/>
      <c r="G17" s="29"/>
      <c r="H17" s="29"/>
    </row>
    <row r="18" spans="1:8" x14ac:dyDescent="0.15">
      <c r="A18" s="67" t="s">
        <v>244</v>
      </c>
      <c r="B18" s="67"/>
      <c r="C18" s="67"/>
      <c r="D18" s="29"/>
      <c r="E18" s="29"/>
      <c r="F18" s="29"/>
      <c r="G18" s="29"/>
      <c r="H18" s="29"/>
    </row>
    <row r="20" spans="1:8" x14ac:dyDescent="0.15">
      <c r="A20" s="50" t="s">
        <v>134</v>
      </c>
      <c r="B20" s="51"/>
      <c r="C20" s="51"/>
      <c r="D20" s="51"/>
      <c r="E20" s="51"/>
      <c r="F20" s="51"/>
      <c r="G20" s="51"/>
      <c r="H20" s="51"/>
    </row>
    <row r="21" spans="1:8" x14ac:dyDescent="0.15">
      <c r="A21" s="29" t="s">
        <v>135</v>
      </c>
      <c r="B21" s="29"/>
      <c r="C21" s="29"/>
      <c r="D21" s="29"/>
      <c r="E21" s="29"/>
      <c r="F21" s="29"/>
      <c r="G21" s="29"/>
      <c r="H21" s="29"/>
    </row>
    <row r="23" spans="1:8" x14ac:dyDescent="0.15">
      <c r="A23" s="50" t="s">
        <v>136</v>
      </c>
      <c r="B23" s="51"/>
      <c r="C23" s="51"/>
      <c r="D23" s="51"/>
      <c r="E23" s="51"/>
      <c r="F23" s="51"/>
      <c r="G23" s="51"/>
      <c r="H23" s="51"/>
    </row>
    <row r="24" spans="1:8" x14ac:dyDescent="0.15">
      <c r="A24" s="29" t="s">
        <v>137</v>
      </c>
      <c r="B24" s="29"/>
      <c r="C24" s="29"/>
      <c r="D24" s="29"/>
      <c r="E24" s="29"/>
      <c r="F24" s="29"/>
      <c r="G24" s="29"/>
      <c r="H24" s="29"/>
    </row>
    <row r="26" spans="1:8" x14ac:dyDescent="0.15">
      <c r="A26" s="50" t="s">
        <v>234</v>
      </c>
      <c r="B26" s="51"/>
      <c r="C26" s="51"/>
      <c r="D26" s="51"/>
      <c r="E26" s="51"/>
      <c r="F26" s="51"/>
      <c r="G26" s="51"/>
      <c r="H26" s="52"/>
    </row>
    <row r="27" spans="1:8" x14ac:dyDescent="0.15">
      <c r="A27" s="33"/>
      <c r="B27" s="29"/>
      <c r="C27" s="29"/>
      <c r="D27" s="29"/>
      <c r="E27" s="29"/>
      <c r="F27" s="29"/>
      <c r="G27" s="29"/>
      <c r="H27" s="31"/>
    </row>
    <row r="28" spans="1:8" x14ac:dyDescent="0.15">
      <c r="A28" s="29"/>
      <c r="B28" s="61" t="s">
        <v>73</v>
      </c>
      <c r="C28" s="61" t="s">
        <v>138</v>
      </c>
      <c r="D28" s="61" t="s">
        <v>139</v>
      </c>
      <c r="E28" s="61" t="s">
        <v>140</v>
      </c>
      <c r="F28" s="61" t="s">
        <v>141</v>
      </c>
      <c r="G28" s="1" t="s">
        <v>142</v>
      </c>
      <c r="H28" s="29"/>
    </row>
    <row r="29" spans="1:8" x14ac:dyDescent="0.15">
      <c r="A29" s="164" t="s">
        <v>33</v>
      </c>
      <c r="B29" s="57" t="s">
        <v>143</v>
      </c>
      <c r="C29" s="46"/>
      <c r="D29" s="46"/>
      <c r="E29" s="46"/>
      <c r="F29" s="47"/>
      <c r="G29" s="46"/>
      <c r="H29" s="29"/>
    </row>
    <row r="30" spans="1:8" x14ac:dyDescent="0.15">
      <c r="A30" s="164"/>
      <c r="B30" s="57" t="s">
        <v>144</v>
      </c>
      <c r="C30" s="48"/>
      <c r="D30" s="46"/>
      <c r="E30" s="46"/>
      <c r="F30" s="47"/>
      <c r="G30" s="46"/>
      <c r="H30" s="29"/>
    </row>
    <row r="31" spans="1:8" x14ac:dyDescent="0.15">
      <c r="A31" s="164"/>
      <c r="B31" s="57" t="s">
        <v>145</v>
      </c>
      <c r="C31" s="48"/>
      <c r="D31" s="46"/>
      <c r="E31" s="46"/>
      <c r="F31" s="47"/>
      <c r="G31" s="46"/>
      <c r="H31" s="29"/>
    </row>
    <row r="32" spans="1:8" x14ac:dyDescent="0.15">
      <c r="A32" s="164"/>
      <c r="B32" s="57" t="s">
        <v>146</v>
      </c>
      <c r="C32" s="48"/>
      <c r="D32" s="46"/>
      <c r="E32" s="46"/>
      <c r="F32" s="47"/>
      <c r="G32" s="46"/>
      <c r="H32" s="29"/>
    </row>
    <row r="33" spans="1:8" x14ac:dyDescent="0.15">
      <c r="A33" s="164"/>
      <c r="B33" s="57" t="s">
        <v>147</v>
      </c>
      <c r="C33" s="48"/>
      <c r="D33" s="46"/>
      <c r="E33" s="46"/>
      <c r="F33" s="47"/>
      <c r="G33" s="46"/>
      <c r="H33" s="29"/>
    </row>
    <row r="34" spans="1:8" x14ac:dyDescent="0.15">
      <c r="A34" s="164"/>
      <c r="B34" s="57"/>
      <c r="C34" s="48"/>
      <c r="D34" s="46"/>
      <c r="E34" s="46"/>
      <c r="F34" s="47"/>
      <c r="G34" s="46"/>
      <c r="H34" s="29"/>
    </row>
    <row r="35" spans="1:8" x14ac:dyDescent="0.15">
      <c r="A35" s="164"/>
      <c r="B35" s="57"/>
      <c r="C35" s="48"/>
      <c r="D35" s="46"/>
      <c r="E35" s="46"/>
      <c r="F35" s="47"/>
      <c r="G35" s="46"/>
      <c r="H35" s="29"/>
    </row>
    <row r="36" spans="1:8" x14ac:dyDescent="0.15">
      <c r="A36" s="164"/>
      <c r="B36" s="57"/>
      <c r="C36" s="48"/>
      <c r="D36" s="46"/>
      <c r="E36" s="46"/>
      <c r="F36" s="47"/>
      <c r="G36" s="46"/>
      <c r="H36" s="29"/>
    </row>
    <row r="37" spans="1:8" x14ac:dyDescent="0.15">
      <c r="A37" s="164"/>
      <c r="B37" s="57" t="s">
        <v>17</v>
      </c>
      <c r="C37" s="48"/>
      <c r="D37" s="48"/>
      <c r="E37" s="46"/>
      <c r="F37" s="49"/>
      <c r="G37" s="46"/>
      <c r="H37" s="29" t="s">
        <v>148</v>
      </c>
    </row>
    <row r="39" spans="1:8" x14ac:dyDescent="0.15">
      <c r="A39" s="164" t="s">
        <v>34</v>
      </c>
      <c r="B39" s="57" t="s">
        <v>149</v>
      </c>
      <c r="C39" s="36"/>
      <c r="D39" s="36"/>
      <c r="E39" s="36"/>
      <c r="F39" s="36"/>
      <c r="G39" s="36"/>
      <c r="H39" s="29"/>
    </row>
    <row r="40" spans="1:8" x14ac:dyDescent="0.15">
      <c r="A40" s="164"/>
      <c r="B40" s="57" t="s">
        <v>150</v>
      </c>
      <c r="C40" s="36"/>
      <c r="D40" s="36"/>
      <c r="E40" s="36"/>
      <c r="F40" s="36"/>
      <c r="G40" s="36"/>
      <c r="H40" s="29"/>
    </row>
    <row r="41" spans="1:8" x14ac:dyDescent="0.15">
      <c r="A41" s="164"/>
      <c r="B41" s="57" t="s">
        <v>17</v>
      </c>
      <c r="C41" s="36"/>
      <c r="D41" s="36"/>
      <c r="E41" s="36"/>
      <c r="F41" s="36"/>
      <c r="G41" s="36"/>
      <c r="H41" s="29" t="s">
        <v>151</v>
      </c>
    </row>
    <row r="43" spans="1:8" x14ac:dyDescent="0.15">
      <c r="A43" s="29"/>
      <c r="B43" s="29"/>
      <c r="C43" s="29"/>
      <c r="D43" s="29"/>
      <c r="E43" s="162" t="s">
        <v>152</v>
      </c>
      <c r="F43" s="162"/>
      <c r="G43" s="36"/>
      <c r="H43" s="29" t="s">
        <v>153</v>
      </c>
    </row>
    <row r="44" spans="1:8" x14ac:dyDescent="0.15">
      <c r="A44" s="29"/>
      <c r="B44" s="29"/>
      <c r="C44" s="29"/>
      <c r="D44" s="29"/>
      <c r="E44" s="29"/>
      <c r="F44" s="29"/>
      <c r="G44" s="29"/>
      <c r="H44" s="31"/>
    </row>
    <row r="45" spans="1:8" x14ac:dyDescent="0.15">
      <c r="A45" s="50" t="s">
        <v>154</v>
      </c>
      <c r="B45" s="51"/>
      <c r="C45" s="51"/>
      <c r="D45" s="51"/>
      <c r="E45" s="51"/>
      <c r="F45" s="51"/>
      <c r="G45" s="51"/>
      <c r="H45" s="52"/>
    </row>
    <row r="46" spans="1:8" x14ac:dyDescent="0.15">
      <c r="A46" s="29"/>
      <c r="B46" s="29"/>
      <c r="C46" s="29"/>
      <c r="D46" s="29"/>
      <c r="E46" s="29"/>
      <c r="F46" s="29"/>
      <c r="G46" s="29"/>
      <c r="H46" s="31"/>
    </row>
    <row r="47" spans="1:8" x14ac:dyDescent="0.15">
      <c r="A47" s="29"/>
      <c r="B47" s="29" t="s">
        <v>155</v>
      </c>
      <c r="C47" s="44">
        <v>0.42</v>
      </c>
      <c r="D47" s="30" t="s">
        <v>3</v>
      </c>
      <c r="E47" s="29" t="s">
        <v>156</v>
      </c>
      <c r="F47" s="29"/>
      <c r="G47" s="29"/>
      <c r="H47" s="31"/>
    </row>
    <row r="48" spans="1:8" x14ac:dyDescent="0.15">
      <c r="A48" s="29"/>
      <c r="B48" s="32" t="s">
        <v>157</v>
      </c>
      <c r="C48" s="45">
        <v>1.4E-2</v>
      </c>
      <c r="D48" s="30" t="s">
        <v>3</v>
      </c>
      <c r="E48" s="29" t="s">
        <v>158</v>
      </c>
      <c r="F48" s="29"/>
      <c r="G48" s="29"/>
      <c r="H48" s="31"/>
    </row>
    <row r="49" spans="2:8" x14ac:dyDescent="0.15">
      <c r="B49" s="29"/>
      <c r="C49" s="29"/>
      <c r="D49" s="29"/>
      <c r="E49" s="29"/>
      <c r="F49" s="29"/>
      <c r="G49" s="29"/>
      <c r="H49" s="31"/>
    </row>
    <row r="50" spans="2:8" x14ac:dyDescent="0.15">
      <c r="B50" s="154" t="s">
        <v>159</v>
      </c>
      <c r="C50" s="154"/>
      <c r="D50" s="61" t="s">
        <v>73</v>
      </c>
      <c r="E50" s="93" t="s">
        <v>160</v>
      </c>
      <c r="F50" s="61" t="s">
        <v>161</v>
      </c>
      <c r="G50" s="61" t="s">
        <v>162</v>
      </c>
      <c r="H50" s="31"/>
    </row>
    <row r="51" spans="2:8" x14ac:dyDescent="0.15">
      <c r="B51" s="154" t="s">
        <v>163</v>
      </c>
      <c r="C51" s="154"/>
      <c r="D51" s="61" t="s">
        <v>164</v>
      </c>
      <c r="E51" s="37">
        <v>100000</v>
      </c>
      <c r="F51" s="37">
        <v>2</v>
      </c>
      <c r="G51" s="37">
        <v>200000</v>
      </c>
      <c r="H51" s="31"/>
    </row>
    <row r="52" spans="2:8" x14ac:dyDescent="0.15">
      <c r="B52" s="29"/>
      <c r="C52" s="29"/>
      <c r="D52" s="61" t="s">
        <v>165</v>
      </c>
      <c r="E52" s="37">
        <v>200000</v>
      </c>
      <c r="F52" s="37">
        <v>18</v>
      </c>
      <c r="G52" s="37">
        <v>3600000</v>
      </c>
      <c r="H52" s="31"/>
    </row>
    <row r="53" spans="2:8" x14ac:dyDescent="0.15">
      <c r="B53" s="29"/>
      <c r="C53" s="29"/>
      <c r="D53" s="61" t="s">
        <v>166</v>
      </c>
      <c r="E53" s="37">
        <v>100000</v>
      </c>
      <c r="F53" s="37">
        <v>2</v>
      </c>
      <c r="G53" s="37">
        <v>200000</v>
      </c>
      <c r="H53" s="31"/>
    </row>
    <row r="54" spans="2:8" x14ac:dyDescent="0.15">
      <c r="B54" s="29"/>
      <c r="C54" s="29"/>
      <c r="D54" s="155" t="s">
        <v>17</v>
      </c>
      <c r="E54" s="156"/>
      <c r="F54" s="157"/>
      <c r="G54" s="37">
        <v>4000000</v>
      </c>
      <c r="H54" s="31"/>
    </row>
  </sheetData>
  <mergeCells count="11">
    <mergeCell ref="A4:A7"/>
    <mergeCell ref="A8:A9"/>
    <mergeCell ref="A10:B10"/>
    <mergeCell ref="A29:A37"/>
    <mergeCell ref="A39:A41"/>
    <mergeCell ref="B50:C50"/>
    <mergeCell ref="B51:C51"/>
    <mergeCell ref="D54:F54"/>
    <mergeCell ref="F15:F16"/>
    <mergeCell ref="F13:F14"/>
    <mergeCell ref="E43:F4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&amp;R参考様式２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E51"/>
  <sheetViews>
    <sheetView view="pageBreakPreview" topLeftCell="A40" zoomScale="115" zoomScaleNormal="130" zoomScaleSheetLayoutView="115" workbookViewId="0">
      <selection activeCell="C48" sqref="C48"/>
    </sheetView>
  </sheetViews>
  <sheetFormatPr defaultRowHeight="13.5" x14ac:dyDescent="0.15"/>
  <cols>
    <col min="1" max="1" width="16.875" customWidth="1"/>
    <col min="2" max="2" width="24.75" customWidth="1"/>
    <col min="3" max="3" width="12" customWidth="1"/>
    <col min="4" max="4" width="26.75" customWidth="1"/>
  </cols>
  <sheetData>
    <row r="1" spans="1:5" x14ac:dyDescent="0.15">
      <c r="A1" s="63" t="s">
        <v>167</v>
      </c>
      <c r="B1" s="63"/>
      <c r="C1" s="64"/>
      <c r="D1" s="65"/>
    </row>
    <row r="3" spans="1:5" x14ac:dyDescent="0.15">
      <c r="A3" s="119" t="s">
        <v>73</v>
      </c>
      <c r="B3" s="119" t="s">
        <v>168</v>
      </c>
      <c r="C3" s="119" t="s">
        <v>169</v>
      </c>
      <c r="D3" s="118" t="s">
        <v>170</v>
      </c>
    </row>
    <row r="4" spans="1:5" x14ac:dyDescent="0.15">
      <c r="A4" s="166" t="s">
        <v>171</v>
      </c>
      <c r="B4" s="59" t="s">
        <v>172</v>
      </c>
      <c r="C4" s="66">
        <v>120000</v>
      </c>
      <c r="D4" s="58"/>
    </row>
    <row r="5" spans="1:5" x14ac:dyDescent="0.15">
      <c r="A5" s="166"/>
      <c r="B5" s="59" t="s">
        <v>173</v>
      </c>
      <c r="C5" s="66">
        <v>60000</v>
      </c>
      <c r="D5" s="58"/>
    </row>
    <row r="6" spans="1:5" x14ac:dyDescent="0.15">
      <c r="A6" s="166"/>
      <c r="B6" s="59" t="s">
        <v>174</v>
      </c>
      <c r="C6" s="66">
        <v>240000</v>
      </c>
      <c r="D6" s="58"/>
    </row>
    <row r="7" spans="1:5" x14ac:dyDescent="0.15">
      <c r="A7" s="166"/>
      <c r="B7" s="59" t="s">
        <v>175</v>
      </c>
      <c r="C7" s="66">
        <v>120000</v>
      </c>
      <c r="D7" s="58"/>
    </row>
    <row r="8" spans="1:5" x14ac:dyDescent="0.15">
      <c r="A8" s="166"/>
      <c r="B8" s="59" t="s">
        <v>176</v>
      </c>
      <c r="C8" s="66">
        <v>240000</v>
      </c>
      <c r="D8" s="58"/>
    </row>
    <row r="9" spans="1:5" x14ac:dyDescent="0.15">
      <c r="A9" s="166"/>
      <c r="B9" s="59" t="s">
        <v>177</v>
      </c>
      <c r="C9" s="66">
        <v>120000</v>
      </c>
      <c r="D9" s="58"/>
    </row>
    <row r="10" spans="1:5" x14ac:dyDescent="0.15">
      <c r="A10" s="166"/>
      <c r="B10" s="59" t="s">
        <v>178</v>
      </c>
      <c r="C10" s="66">
        <v>120000</v>
      </c>
      <c r="D10" s="58"/>
    </row>
    <row r="11" spans="1:5" ht="14.25" thickBot="1" x14ac:dyDescent="0.2">
      <c r="A11" s="166" t="s">
        <v>179</v>
      </c>
      <c r="B11" s="127" t="s">
        <v>241</v>
      </c>
      <c r="C11" s="129">
        <v>360000</v>
      </c>
      <c r="D11" s="58" t="s">
        <v>180</v>
      </c>
    </row>
    <row r="12" spans="1:5" ht="14.25" thickBot="1" x14ac:dyDescent="0.2">
      <c r="A12" s="168"/>
      <c r="B12" s="128" t="s">
        <v>240</v>
      </c>
      <c r="C12" s="130">
        <v>140000</v>
      </c>
      <c r="D12" s="58" t="s">
        <v>181</v>
      </c>
      <c r="E12" s="126"/>
    </row>
    <row r="13" spans="1:5" x14ac:dyDescent="0.15">
      <c r="A13" s="165" t="s">
        <v>17</v>
      </c>
      <c r="B13" s="165"/>
      <c r="C13" s="2">
        <f>SUM(C4:C12)</f>
        <v>1520000</v>
      </c>
      <c r="D13" s="58"/>
    </row>
    <row r="15" spans="1:5" x14ac:dyDescent="0.15">
      <c r="A15" s="63" t="s">
        <v>182</v>
      </c>
      <c r="B15" s="63"/>
      <c r="C15" s="64"/>
      <c r="D15" s="65"/>
    </row>
    <row r="17" spans="1:4" x14ac:dyDescent="0.15">
      <c r="A17" s="61" t="s">
        <v>73</v>
      </c>
      <c r="B17" s="61" t="s">
        <v>168</v>
      </c>
      <c r="C17" s="61" t="s">
        <v>169</v>
      </c>
      <c r="D17" s="1" t="s">
        <v>170</v>
      </c>
    </row>
    <row r="18" spans="1:4" x14ac:dyDescent="0.15">
      <c r="A18" s="158" t="s">
        <v>183</v>
      </c>
      <c r="B18" s="57" t="s">
        <v>184</v>
      </c>
      <c r="C18" s="56">
        <v>45000</v>
      </c>
      <c r="D18" s="58"/>
    </row>
    <row r="19" spans="1:4" x14ac:dyDescent="0.15">
      <c r="A19" s="163"/>
      <c r="B19" s="57" t="s">
        <v>185</v>
      </c>
      <c r="C19" s="56">
        <v>85000</v>
      </c>
      <c r="D19" s="58"/>
    </row>
    <row r="20" spans="1:4" x14ac:dyDescent="0.15">
      <c r="A20" s="159"/>
      <c r="B20" s="57" t="s">
        <v>186</v>
      </c>
      <c r="C20" s="56">
        <v>800000</v>
      </c>
      <c r="D20" s="58"/>
    </row>
    <row r="21" spans="1:4" x14ac:dyDescent="0.15">
      <c r="A21" s="158" t="s">
        <v>187</v>
      </c>
      <c r="B21" s="57" t="s">
        <v>188</v>
      </c>
      <c r="C21" s="56">
        <v>36000</v>
      </c>
      <c r="D21" s="58" t="s">
        <v>189</v>
      </c>
    </row>
    <row r="22" spans="1:4" x14ac:dyDescent="0.15">
      <c r="A22" s="163"/>
      <c r="B22" s="57" t="s">
        <v>237</v>
      </c>
      <c r="C22" s="56">
        <v>5000</v>
      </c>
      <c r="D22" s="58"/>
    </row>
    <row r="23" spans="1:4" x14ac:dyDescent="0.15">
      <c r="A23" s="163"/>
      <c r="B23" s="57" t="s">
        <v>190</v>
      </c>
      <c r="C23" s="56">
        <v>30000</v>
      </c>
      <c r="D23" s="58"/>
    </row>
    <row r="24" spans="1:4" x14ac:dyDescent="0.15">
      <c r="A24" s="159"/>
      <c r="B24" s="57" t="s">
        <v>191</v>
      </c>
      <c r="C24" s="56">
        <v>36000</v>
      </c>
      <c r="D24" s="58" t="s">
        <v>192</v>
      </c>
    </row>
    <row r="25" spans="1:4" x14ac:dyDescent="0.15">
      <c r="A25" s="69" t="s">
        <v>193</v>
      </c>
      <c r="B25" s="57" t="s">
        <v>193</v>
      </c>
      <c r="C25" s="56">
        <v>120000</v>
      </c>
      <c r="D25" s="58" t="s">
        <v>194</v>
      </c>
    </row>
    <row r="26" spans="1:4" x14ac:dyDescent="0.15">
      <c r="A26" s="143" t="s">
        <v>195</v>
      </c>
      <c r="B26" s="57" t="s">
        <v>196</v>
      </c>
      <c r="C26" s="56">
        <v>100000</v>
      </c>
      <c r="D26" s="58" t="s">
        <v>197</v>
      </c>
    </row>
    <row r="27" spans="1:4" x14ac:dyDescent="0.15">
      <c r="A27" s="144"/>
      <c r="B27" s="57" t="s">
        <v>198</v>
      </c>
      <c r="C27" s="56">
        <v>150000</v>
      </c>
      <c r="D27" s="58" t="s">
        <v>199</v>
      </c>
    </row>
    <row r="28" spans="1:4" x14ac:dyDescent="0.15">
      <c r="A28" s="158" t="s">
        <v>200</v>
      </c>
      <c r="B28" s="87" t="s">
        <v>201</v>
      </c>
      <c r="C28" s="56">
        <v>50000</v>
      </c>
      <c r="D28" s="58" t="s">
        <v>202</v>
      </c>
    </row>
    <row r="29" spans="1:4" x14ac:dyDescent="0.15">
      <c r="A29" s="163"/>
      <c r="B29" s="87" t="s">
        <v>203</v>
      </c>
      <c r="C29" s="56">
        <v>10000</v>
      </c>
      <c r="D29" s="58" t="s">
        <v>204</v>
      </c>
    </row>
    <row r="30" spans="1:4" x14ac:dyDescent="0.15">
      <c r="A30" s="163"/>
      <c r="B30" s="87" t="s">
        <v>205</v>
      </c>
      <c r="C30" s="56">
        <v>19000</v>
      </c>
      <c r="D30" s="58" t="s">
        <v>206</v>
      </c>
    </row>
    <row r="31" spans="1:4" x14ac:dyDescent="0.15">
      <c r="A31" s="159"/>
      <c r="B31" s="87" t="s">
        <v>207</v>
      </c>
      <c r="C31" s="56">
        <v>88000</v>
      </c>
      <c r="D31" s="58" t="s">
        <v>208</v>
      </c>
    </row>
    <row r="32" spans="1:4" x14ac:dyDescent="0.15">
      <c r="A32" s="70" t="s">
        <v>209</v>
      </c>
      <c r="B32" s="87" t="s">
        <v>209</v>
      </c>
      <c r="C32" s="56">
        <v>26000</v>
      </c>
      <c r="D32" s="58" t="s">
        <v>210</v>
      </c>
    </row>
    <row r="33" spans="1:4" x14ac:dyDescent="0.15">
      <c r="A33" s="165" t="s">
        <v>17</v>
      </c>
      <c r="B33" s="165"/>
      <c r="C33" s="2">
        <f>SUM(C18:C32)</f>
        <v>1600000</v>
      </c>
      <c r="D33" s="58"/>
    </row>
    <row r="34" spans="1:4" x14ac:dyDescent="0.15">
      <c r="A34" s="60"/>
      <c r="B34" s="60"/>
      <c r="C34" s="60"/>
      <c r="D34" s="60"/>
    </row>
    <row r="35" spans="1:4" x14ac:dyDescent="0.15">
      <c r="A35" s="63" t="s">
        <v>211</v>
      </c>
      <c r="B35" s="63"/>
      <c r="C35" s="64"/>
      <c r="D35" s="65"/>
    </row>
    <row r="37" spans="1:4" x14ac:dyDescent="0.15">
      <c r="A37" s="61" t="s">
        <v>73</v>
      </c>
      <c r="B37" s="61" t="s">
        <v>168</v>
      </c>
      <c r="C37" s="61" t="s">
        <v>169</v>
      </c>
      <c r="D37" s="1" t="s">
        <v>170</v>
      </c>
    </row>
    <row r="38" spans="1:4" x14ac:dyDescent="0.15">
      <c r="A38" s="164" t="s">
        <v>212</v>
      </c>
      <c r="B38" s="57" t="s">
        <v>213</v>
      </c>
      <c r="C38" s="56">
        <v>44405</v>
      </c>
      <c r="D38" s="58" t="s">
        <v>214</v>
      </c>
    </row>
    <row r="39" spans="1:4" x14ac:dyDescent="0.15">
      <c r="A39" s="164"/>
      <c r="B39" s="57" t="s">
        <v>215</v>
      </c>
      <c r="C39" s="56">
        <v>140466</v>
      </c>
      <c r="D39" s="58" t="s">
        <v>216</v>
      </c>
    </row>
    <row r="40" spans="1:4" x14ac:dyDescent="0.15">
      <c r="A40" s="164"/>
      <c r="B40" s="57" t="s">
        <v>217</v>
      </c>
      <c r="C40" s="56">
        <v>26272</v>
      </c>
      <c r="D40" s="58" t="s">
        <v>218</v>
      </c>
    </row>
    <row r="41" spans="1:4" x14ac:dyDescent="0.15">
      <c r="A41" s="68" t="s">
        <v>219</v>
      </c>
      <c r="B41" s="88" t="s">
        <v>220</v>
      </c>
      <c r="C41" s="56">
        <v>80000</v>
      </c>
      <c r="D41" s="89"/>
    </row>
    <row r="42" spans="1:4" x14ac:dyDescent="0.15">
      <c r="A42" s="61" t="s">
        <v>221</v>
      </c>
      <c r="B42" s="88" t="s">
        <v>222</v>
      </c>
      <c r="C42" s="56">
        <v>720000</v>
      </c>
      <c r="D42" s="89" t="s">
        <v>223</v>
      </c>
    </row>
    <row r="43" spans="1:4" x14ac:dyDescent="0.15">
      <c r="A43" s="61" t="s">
        <v>224</v>
      </c>
      <c r="B43" s="88" t="s">
        <v>224</v>
      </c>
      <c r="C43" s="56">
        <v>44000</v>
      </c>
      <c r="D43" s="58"/>
    </row>
    <row r="44" spans="1:4" x14ac:dyDescent="0.15">
      <c r="A44" s="158" t="s">
        <v>225</v>
      </c>
      <c r="B44" s="88" t="s">
        <v>226</v>
      </c>
      <c r="C44" s="56">
        <v>50000</v>
      </c>
      <c r="D44" s="58"/>
    </row>
    <row r="45" spans="1:4" x14ac:dyDescent="0.15">
      <c r="A45" s="163"/>
      <c r="B45" s="88" t="s">
        <v>221</v>
      </c>
      <c r="C45" s="56">
        <v>60000</v>
      </c>
      <c r="D45" s="58"/>
    </row>
    <row r="46" spans="1:4" x14ac:dyDescent="0.15">
      <c r="A46" s="159"/>
      <c r="B46" s="88" t="s">
        <v>225</v>
      </c>
      <c r="C46" s="56">
        <v>400000</v>
      </c>
      <c r="D46" s="58" t="s">
        <v>227</v>
      </c>
    </row>
    <row r="47" spans="1:4" x14ac:dyDescent="0.15">
      <c r="A47" s="165" t="s">
        <v>17</v>
      </c>
      <c r="B47" s="165"/>
      <c r="C47" s="2">
        <f>SUM(C38:C46)</f>
        <v>1565143</v>
      </c>
      <c r="D47" s="58"/>
    </row>
    <row r="48" spans="1:4" x14ac:dyDescent="0.15">
      <c r="A48" s="90" t="s">
        <v>53</v>
      </c>
      <c r="B48" s="91"/>
      <c r="C48" s="91"/>
      <c r="D48" s="71"/>
    </row>
    <row r="49" spans="1:4" x14ac:dyDescent="0.15">
      <c r="A49" s="167" t="s">
        <v>228</v>
      </c>
      <c r="B49" s="167"/>
      <c r="C49" s="167"/>
      <c r="D49" s="167"/>
    </row>
    <row r="50" spans="1:4" ht="24" customHeight="1" x14ac:dyDescent="0.15">
      <c r="A50" s="169" t="s">
        <v>229</v>
      </c>
      <c r="B50" s="169"/>
      <c r="C50" s="169"/>
      <c r="D50" s="169"/>
    </row>
    <row r="51" spans="1:4" ht="24" customHeight="1" x14ac:dyDescent="0.15">
      <c r="A51" s="169"/>
      <c r="B51" s="169"/>
      <c r="C51" s="169"/>
      <c r="D51" s="169"/>
    </row>
  </sheetData>
  <mergeCells count="13">
    <mergeCell ref="A50:D51"/>
    <mergeCell ref="A21:A24"/>
    <mergeCell ref="A26:A27"/>
    <mergeCell ref="A28:A31"/>
    <mergeCell ref="A33:B33"/>
    <mergeCell ref="A38:A40"/>
    <mergeCell ref="A44:A46"/>
    <mergeCell ref="A47:B47"/>
    <mergeCell ref="A13:B13"/>
    <mergeCell ref="A4:A10"/>
    <mergeCell ref="A18:A20"/>
    <mergeCell ref="A49:D49"/>
    <mergeCell ref="A11:A1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&amp;R参考様式２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介護報酬・家賃</vt:lpstr>
      <vt:lpstr>食材費・光熱水費・共益費・日常生活費</vt:lpstr>
      <vt:lpstr>給与費・法定福利費・福利厚生費・減価償却費・税金</vt:lpstr>
      <vt:lpstr>委託料・消耗品費・事務経費・その他</vt:lpstr>
      <vt:lpstr>委託料・消耗品費・事務経費・その他!Print_Area</vt:lpstr>
      <vt:lpstr>介護報酬・家賃!Print_Area</vt:lpstr>
      <vt:lpstr>給与費・法定福利費・福利厚生費・減価償却費・税金!Print_Area</vt:lpstr>
      <vt:lpstr>食材費・光熱水費・共益費・日常生活費!Print_Area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田所　愛</cp:lastModifiedBy>
  <cp:lastPrinted>2024-08-25T23:37:59Z</cp:lastPrinted>
  <dcterms:created xsi:type="dcterms:W3CDTF">2019-03-05T04:28:38Z</dcterms:created>
  <dcterms:modified xsi:type="dcterms:W3CDTF">2024-09-09T08:31:38Z</dcterms:modified>
</cp:coreProperties>
</file>